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856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V44" i="1" l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CV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V48" i="1"/>
  <c r="DS48" i="1" s="1"/>
  <c r="CV41" i="1"/>
  <c r="DS41" i="1" s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CV34" i="1"/>
  <c r="DS34" i="1" s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CV35" i="1"/>
  <c r="DS35" i="1" s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1" i="1"/>
  <c r="CW21" i="1"/>
  <c r="DT21" i="1" s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CY15" i="1"/>
  <c r="CY16" i="1"/>
  <c r="CX15" i="1"/>
  <c r="CX16" i="1"/>
  <c r="CW15" i="1"/>
  <c r="CW16" i="1"/>
  <c r="DT16" i="1" s="1"/>
  <c r="DS15" i="1"/>
  <c r="DS16" i="1"/>
  <c r="DM9" i="1"/>
  <c r="DM10" i="1"/>
  <c r="DM11" i="1"/>
  <c r="DM12" i="1"/>
  <c r="DM13" i="1"/>
  <c r="DM14" i="1"/>
  <c r="DM17" i="1"/>
  <c r="DM18" i="1"/>
  <c r="DM19" i="1"/>
  <c r="DM20" i="1"/>
  <c r="DM22" i="1"/>
  <c r="DM24" i="1"/>
  <c r="DM25" i="1"/>
  <c r="DM26" i="1"/>
  <c r="DM30" i="1"/>
  <c r="DM31" i="1"/>
  <c r="DM32" i="1"/>
  <c r="DM37" i="1"/>
  <c r="DM38" i="1"/>
  <c r="DM39" i="1"/>
  <c r="DM40" i="1"/>
  <c r="DM45" i="1"/>
  <c r="DM46" i="1"/>
  <c r="DM47" i="1"/>
  <c r="DM51" i="1"/>
  <c r="DM52" i="1"/>
  <c r="DM53" i="1"/>
  <c r="DM54" i="1"/>
  <c r="DM57" i="1"/>
  <c r="DM58" i="1"/>
  <c r="DM60" i="1"/>
  <c r="DM61" i="1"/>
  <c r="DM8" i="1"/>
  <c r="DN9" i="1"/>
  <c r="DN10" i="1"/>
  <c r="DN11" i="1"/>
  <c r="DN12" i="1"/>
  <c r="DN13" i="1"/>
  <c r="DN14" i="1"/>
  <c r="DN17" i="1"/>
  <c r="DN18" i="1"/>
  <c r="DN19" i="1"/>
  <c r="DN20" i="1"/>
  <c r="DN22" i="1"/>
  <c r="DN24" i="1"/>
  <c r="DN25" i="1"/>
  <c r="DN26" i="1"/>
  <c r="DN30" i="1"/>
  <c r="DN31" i="1"/>
  <c r="DN32" i="1"/>
  <c r="DN37" i="1"/>
  <c r="DN38" i="1"/>
  <c r="DN39" i="1"/>
  <c r="DN40" i="1"/>
  <c r="DN45" i="1"/>
  <c r="DN46" i="1"/>
  <c r="DN47" i="1"/>
  <c r="DN51" i="1"/>
  <c r="DN52" i="1"/>
  <c r="DN53" i="1"/>
  <c r="DN54" i="1"/>
  <c r="DN57" i="1"/>
  <c r="DN58" i="1"/>
  <c r="DN60" i="1"/>
  <c r="DN61" i="1"/>
  <c r="CZ9" i="1"/>
  <c r="CZ10" i="1"/>
  <c r="CZ11" i="1"/>
  <c r="CZ12" i="1"/>
  <c r="CZ13" i="1"/>
  <c r="CZ14" i="1"/>
  <c r="CZ17" i="1"/>
  <c r="CZ18" i="1"/>
  <c r="CZ19" i="1"/>
  <c r="CZ20" i="1"/>
  <c r="CZ22" i="1"/>
  <c r="CZ24" i="1"/>
  <c r="CZ25" i="1"/>
  <c r="CZ26" i="1"/>
  <c r="CZ30" i="1"/>
  <c r="CZ31" i="1"/>
  <c r="CZ32" i="1"/>
  <c r="CZ37" i="1"/>
  <c r="CZ38" i="1"/>
  <c r="CZ39" i="1"/>
  <c r="CZ40" i="1"/>
  <c r="CZ45" i="1"/>
  <c r="CZ46" i="1"/>
  <c r="CZ47" i="1"/>
  <c r="CZ51" i="1"/>
  <c r="CZ52" i="1"/>
  <c r="CZ53" i="1"/>
  <c r="CZ54" i="1"/>
  <c r="CZ57" i="1"/>
  <c r="CZ58" i="1"/>
  <c r="CZ60" i="1"/>
  <c r="CZ61" i="1"/>
  <c r="DN8" i="1"/>
  <c r="CZ8" i="1"/>
  <c r="DQ9" i="1"/>
  <c r="DQ10" i="1"/>
  <c r="DQ11" i="1"/>
  <c r="DQ12" i="1"/>
  <c r="DQ13" i="1"/>
  <c r="DQ14" i="1"/>
  <c r="DQ17" i="1"/>
  <c r="DQ18" i="1"/>
  <c r="DQ19" i="1"/>
  <c r="DQ20" i="1"/>
  <c r="DQ22" i="1"/>
  <c r="DQ24" i="1"/>
  <c r="DQ25" i="1"/>
  <c r="DQ26" i="1"/>
  <c r="DQ30" i="1"/>
  <c r="DQ31" i="1"/>
  <c r="DQ32" i="1"/>
  <c r="DQ37" i="1"/>
  <c r="DQ38" i="1"/>
  <c r="DQ39" i="1"/>
  <c r="DQ40" i="1"/>
  <c r="DQ45" i="1"/>
  <c r="DQ46" i="1"/>
  <c r="DQ47" i="1"/>
  <c r="DQ51" i="1"/>
  <c r="DQ52" i="1"/>
  <c r="DQ53" i="1"/>
  <c r="DQ54" i="1"/>
  <c r="DQ57" i="1"/>
  <c r="DQ58" i="1"/>
  <c r="DQ60" i="1"/>
  <c r="DQ61" i="1"/>
  <c r="DQ8" i="1"/>
  <c r="DO9" i="1"/>
  <c r="DO10" i="1"/>
  <c r="DO11" i="1"/>
  <c r="DO12" i="1"/>
  <c r="DO13" i="1"/>
  <c r="DO14" i="1"/>
  <c r="DO17" i="1"/>
  <c r="DO18" i="1"/>
  <c r="DO19" i="1"/>
  <c r="DO20" i="1"/>
  <c r="DO22" i="1"/>
  <c r="DO24" i="1"/>
  <c r="DO25" i="1"/>
  <c r="DO26" i="1"/>
  <c r="DO30" i="1"/>
  <c r="DO31" i="1"/>
  <c r="DO32" i="1"/>
  <c r="DO37" i="1"/>
  <c r="DO38" i="1"/>
  <c r="DO39" i="1"/>
  <c r="DO40" i="1"/>
  <c r="DO45" i="1"/>
  <c r="DO46" i="1"/>
  <c r="DO47" i="1"/>
  <c r="DO51" i="1"/>
  <c r="DO52" i="1"/>
  <c r="DO53" i="1"/>
  <c r="DO54" i="1"/>
  <c r="DO57" i="1"/>
  <c r="DO58" i="1"/>
  <c r="DO60" i="1"/>
  <c r="DO61" i="1"/>
  <c r="DR9" i="1"/>
  <c r="DR10" i="1"/>
  <c r="DR11" i="1"/>
  <c r="DR12" i="1"/>
  <c r="DR13" i="1"/>
  <c r="DR14" i="1"/>
  <c r="DR17" i="1"/>
  <c r="DR18" i="1"/>
  <c r="DR19" i="1"/>
  <c r="DR20" i="1"/>
  <c r="DR22" i="1"/>
  <c r="DR24" i="1"/>
  <c r="DR25" i="1"/>
  <c r="DR26" i="1"/>
  <c r="DR30" i="1"/>
  <c r="DR31" i="1"/>
  <c r="DR32" i="1"/>
  <c r="DR37" i="1"/>
  <c r="DR38" i="1"/>
  <c r="DR39" i="1"/>
  <c r="DR40" i="1"/>
  <c r="DR45" i="1"/>
  <c r="DR46" i="1"/>
  <c r="DR47" i="1"/>
  <c r="DR51" i="1"/>
  <c r="DR52" i="1"/>
  <c r="DR53" i="1"/>
  <c r="DR54" i="1"/>
  <c r="DR57" i="1"/>
  <c r="DR58" i="1"/>
  <c r="DR60" i="1"/>
  <c r="DR61" i="1"/>
  <c r="DO8" i="1"/>
  <c r="DR8" i="1"/>
  <c r="DP9" i="1"/>
  <c r="DP10" i="1"/>
  <c r="DP11" i="1"/>
  <c r="DP12" i="1"/>
  <c r="DP13" i="1"/>
  <c r="DP14" i="1"/>
  <c r="DP17" i="1"/>
  <c r="DP18" i="1"/>
  <c r="DP19" i="1"/>
  <c r="DP20" i="1"/>
  <c r="DP22" i="1"/>
  <c r="DP24" i="1"/>
  <c r="DP25" i="1"/>
  <c r="DP26" i="1"/>
  <c r="DP30" i="1"/>
  <c r="DP31" i="1"/>
  <c r="DP32" i="1"/>
  <c r="DP37" i="1"/>
  <c r="DP38" i="1"/>
  <c r="DP39" i="1"/>
  <c r="DP40" i="1"/>
  <c r="DP45" i="1"/>
  <c r="DP46" i="1"/>
  <c r="DP47" i="1"/>
  <c r="DP51" i="1"/>
  <c r="DP52" i="1"/>
  <c r="DP53" i="1"/>
  <c r="DP54" i="1"/>
  <c r="DP57" i="1"/>
  <c r="DP58" i="1"/>
  <c r="DP60" i="1"/>
  <c r="DP61" i="1"/>
  <c r="DP8" i="1"/>
  <c r="DE9" i="1"/>
  <c r="DE10" i="1"/>
  <c r="DE11" i="1"/>
  <c r="DE12" i="1"/>
  <c r="DE13" i="1"/>
  <c r="DE14" i="1"/>
  <c r="DE17" i="1"/>
  <c r="DE18" i="1"/>
  <c r="DE19" i="1"/>
  <c r="DE20" i="1"/>
  <c r="DE22" i="1"/>
  <c r="DE24" i="1"/>
  <c r="DE25" i="1"/>
  <c r="DE26" i="1"/>
  <c r="DE30" i="1"/>
  <c r="DE31" i="1"/>
  <c r="DE32" i="1"/>
  <c r="DE37" i="1"/>
  <c r="DE38" i="1"/>
  <c r="DE39" i="1"/>
  <c r="DE40" i="1"/>
  <c r="DE45" i="1"/>
  <c r="DE46" i="1"/>
  <c r="DE47" i="1"/>
  <c r="DE51" i="1"/>
  <c r="DE52" i="1"/>
  <c r="DE53" i="1"/>
  <c r="DE54" i="1"/>
  <c r="DE57" i="1"/>
  <c r="DE58" i="1"/>
  <c r="DE60" i="1"/>
  <c r="DE61" i="1"/>
  <c r="DE8" i="1"/>
  <c r="DK9" i="1"/>
  <c r="DK10" i="1"/>
  <c r="DK11" i="1"/>
  <c r="DK12" i="1"/>
  <c r="DK13" i="1"/>
  <c r="DK14" i="1"/>
  <c r="DK17" i="1"/>
  <c r="DK18" i="1"/>
  <c r="DK19" i="1"/>
  <c r="DK20" i="1"/>
  <c r="DK22" i="1"/>
  <c r="DK24" i="1"/>
  <c r="DK25" i="1"/>
  <c r="DK26" i="1"/>
  <c r="DK30" i="1"/>
  <c r="DK31" i="1"/>
  <c r="DK32" i="1"/>
  <c r="DK37" i="1"/>
  <c r="DK38" i="1"/>
  <c r="DK39" i="1"/>
  <c r="DK40" i="1"/>
  <c r="DK45" i="1"/>
  <c r="DK46" i="1"/>
  <c r="DK47" i="1"/>
  <c r="DK51" i="1"/>
  <c r="DK52" i="1"/>
  <c r="DK53" i="1"/>
  <c r="DK54" i="1"/>
  <c r="DK57" i="1"/>
  <c r="DK58" i="1"/>
  <c r="DK60" i="1"/>
  <c r="DK61" i="1"/>
  <c r="DK8" i="1"/>
  <c r="DJ9" i="1"/>
  <c r="DJ10" i="1"/>
  <c r="DJ11" i="1"/>
  <c r="DJ12" i="1"/>
  <c r="DJ13" i="1"/>
  <c r="DJ14" i="1"/>
  <c r="DJ17" i="1"/>
  <c r="DJ18" i="1"/>
  <c r="DJ19" i="1"/>
  <c r="DJ20" i="1"/>
  <c r="DJ22" i="1"/>
  <c r="DJ24" i="1"/>
  <c r="DJ25" i="1"/>
  <c r="DJ26" i="1"/>
  <c r="DJ30" i="1"/>
  <c r="DJ31" i="1"/>
  <c r="DJ32" i="1"/>
  <c r="DJ37" i="1"/>
  <c r="DJ38" i="1"/>
  <c r="DJ39" i="1"/>
  <c r="DJ40" i="1"/>
  <c r="DJ45" i="1"/>
  <c r="DJ46" i="1"/>
  <c r="DJ47" i="1"/>
  <c r="DJ51" i="1"/>
  <c r="DJ52" i="1"/>
  <c r="DJ53" i="1"/>
  <c r="DJ54" i="1"/>
  <c r="DJ57" i="1"/>
  <c r="DJ58" i="1"/>
  <c r="DJ60" i="1"/>
  <c r="DJ61" i="1"/>
  <c r="DJ8" i="1"/>
  <c r="DI9" i="1"/>
  <c r="DI10" i="1"/>
  <c r="DI11" i="1"/>
  <c r="DI12" i="1"/>
  <c r="DI13" i="1"/>
  <c r="DI14" i="1"/>
  <c r="DI17" i="1"/>
  <c r="DI18" i="1"/>
  <c r="DI19" i="1"/>
  <c r="DI20" i="1"/>
  <c r="DI22" i="1"/>
  <c r="DI24" i="1"/>
  <c r="DI25" i="1"/>
  <c r="DI26" i="1"/>
  <c r="DI30" i="1"/>
  <c r="DI31" i="1"/>
  <c r="DI32" i="1"/>
  <c r="DI37" i="1"/>
  <c r="DI38" i="1"/>
  <c r="DI39" i="1"/>
  <c r="DI40" i="1"/>
  <c r="DI45" i="1"/>
  <c r="DI46" i="1"/>
  <c r="DI47" i="1"/>
  <c r="DI51" i="1"/>
  <c r="DI52" i="1"/>
  <c r="DI53" i="1"/>
  <c r="DI54" i="1"/>
  <c r="DI57" i="1"/>
  <c r="DI58" i="1"/>
  <c r="DI60" i="1"/>
  <c r="DI61" i="1"/>
  <c r="DI8" i="1"/>
  <c r="DH9" i="1"/>
  <c r="DH10" i="1"/>
  <c r="DH11" i="1"/>
  <c r="DH12" i="1"/>
  <c r="DH13" i="1"/>
  <c r="DH14" i="1"/>
  <c r="DH17" i="1"/>
  <c r="DH18" i="1"/>
  <c r="DH19" i="1"/>
  <c r="DH20" i="1"/>
  <c r="DH22" i="1"/>
  <c r="DH24" i="1"/>
  <c r="DH25" i="1"/>
  <c r="DH26" i="1"/>
  <c r="DH30" i="1"/>
  <c r="DH31" i="1"/>
  <c r="DH32" i="1"/>
  <c r="DH37" i="1"/>
  <c r="DH38" i="1"/>
  <c r="DH39" i="1"/>
  <c r="DH40" i="1"/>
  <c r="DH45" i="1"/>
  <c r="DH46" i="1"/>
  <c r="DH47" i="1"/>
  <c r="DH51" i="1"/>
  <c r="DH52" i="1"/>
  <c r="DH53" i="1"/>
  <c r="DH54" i="1"/>
  <c r="DH58" i="1"/>
  <c r="DH60" i="1"/>
  <c r="DH8" i="1"/>
  <c r="DG9" i="1"/>
  <c r="DG10" i="1"/>
  <c r="DG11" i="1"/>
  <c r="DG12" i="1"/>
  <c r="DG13" i="1"/>
  <c r="DG14" i="1"/>
  <c r="DG17" i="1"/>
  <c r="DG18" i="1"/>
  <c r="DG19" i="1"/>
  <c r="DG20" i="1"/>
  <c r="DG22" i="1"/>
  <c r="DG24" i="1"/>
  <c r="DG25" i="1"/>
  <c r="DG26" i="1"/>
  <c r="DG30" i="1"/>
  <c r="DG31" i="1"/>
  <c r="DG32" i="1"/>
  <c r="DG37" i="1"/>
  <c r="DG38" i="1"/>
  <c r="DG39" i="1"/>
  <c r="DG40" i="1"/>
  <c r="DG45" i="1"/>
  <c r="DG46" i="1"/>
  <c r="DG47" i="1"/>
  <c r="DG51" i="1"/>
  <c r="DG52" i="1"/>
  <c r="DG53" i="1"/>
  <c r="DG54" i="1"/>
  <c r="DG58" i="1"/>
  <c r="DG60" i="1"/>
  <c r="DG61" i="1"/>
  <c r="DG8" i="1"/>
  <c r="DF9" i="1"/>
  <c r="DF10" i="1"/>
  <c r="DF11" i="1"/>
  <c r="DF12" i="1"/>
  <c r="DF13" i="1"/>
  <c r="DF14" i="1"/>
  <c r="DF17" i="1"/>
  <c r="DF18" i="1"/>
  <c r="DF19" i="1"/>
  <c r="DF20" i="1"/>
  <c r="DF22" i="1"/>
  <c r="DF24" i="1"/>
  <c r="DF25" i="1"/>
  <c r="DF26" i="1"/>
  <c r="DF30" i="1"/>
  <c r="DF31" i="1"/>
  <c r="DF32" i="1"/>
  <c r="DF37" i="1"/>
  <c r="DF38" i="1"/>
  <c r="DF39" i="1"/>
  <c r="DF40" i="1"/>
  <c r="DF45" i="1"/>
  <c r="DF46" i="1"/>
  <c r="DF47" i="1"/>
  <c r="DF51" i="1"/>
  <c r="DF52" i="1"/>
  <c r="DF53" i="1"/>
  <c r="DF54" i="1"/>
  <c r="DF57" i="1"/>
  <c r="DF61" i="1"/>
  <c r="DF8" i="1"/>
  <c r="DD9" i="1"/>
  <c r="DD10" i="1"/>
  <c r="DD11" i="1"/>
  <c r="DD12" i="1"/>
  <c r="DD13" i="1"/>
  <c r="DD14" i="1"/>
  <c r="DD17" i="1"/>
  <c r="DD18" i="1"/>
  <c r="DD19" i="1"/>
  <c r="DD20" i="1"/>
  <c r="DD22" i="1"/>
  <c r="DD24" i="1"/>
  <c r="DD25" i="1"/>
  <c r="DD26" i="1"/>
  <c r="DD30" i="1"/>
  <c r="DD31" i="1"/>
  <c r="DD32" i="1"/>
  <c r="DD37" i="1"/>
  <c r="DD38" i="1"/>
  <c r="DD39" i="1"/>
  <c r="DD40" i="1"/>
  <c r="DD45" i="1"/>
  <c r="DD46" i="1"/>
  <c r="DD47" i="1"/>
  <c r="DD51" i="1"/>
  <c r="DD52" i="1"/>
  <c r="DD53" i="1"/>
  <c r="DD54" i="1"/>
  <c r="DD57" i="1"/>
  <c r="DD58" i="1"/>
  <c r="DD60" i="1"/>
  <c r="DD61" i="1"/>
  <c r="DD8" i="1"/>
  <c r="DC9" i="1"/>
  <c r="DC10" i="1"/>
  <c r="DC11" i="1"/>
  <c r="DC12" i="1"/>
  <c r="DC13" i="1"/>
  <c r="DC14" i="1"/>
  <c r="DC17" i="1"/>
  <c r="DC18" i="1"/>
  <c r="DC19" i="1"/>
  <c r="DC20" i="1"/>
  <c r="DC22" i="1"/>
  <c r="DC24" i="1"/>
  <c r="DC25" i="1"/>
  <c r="DC26" i="1"/>
  <c r="DC30" i="1"/>
  <c r="DC31" i="1"/>
  <c r="DC32" i="1"/>
  <c r="DC37" i="1"/>
  <c r="DC38" i="1"/>
  <c r="DC39" i="1"/>
  <c r="DC40" i="1"/>
  <c r="DC45" i="1"/>
  <c r="DC46" i="1"/>
  <c r="DC47" i="1"/>
  <c r="DC51" i="1"/>
  <c r="DC52" i="1"/>
  <c r="DC53" i="1"/>
  <c r="DC54" i="1"/>
  <c r="DC58" i="1"/>
  <c r="DC60" i="1"/>
  <c r="DC61" i="1"/>
  <c r="DC8" i="1"/>
  <c r="DB9" i="1"/>
  <c r="DB10" i="1"/>
  <c r="DB11" i="1"/>
  <c r="DB12" i="1"/>
  <c r="DB13" i="1"/>
  <c r="DB14" i="1"/>
  <c r="DB17" i="1"/>
  <c r="DB18" i="1"/>
  <c r="DB19" i="1"/>
  <c r="DB20" i="1"/>
  <c r="DB22" i="1"/>
  <c r="DB24" i="1"/>
  <c r="DB25" i="1"/>
  <c r="DB26" i="1"/>
  <c r="DB30" i="1"/>
  <c r="DB31" i="1"/>
  <c r="DB32" i="1"/>
  <c r="DB37" i="1"/>
  <c r="DB38" i="1"/>
  <c r="DB39" i="1"/>
  <c r="DB40" i="1"/>
  <c r="DB45" i="1"/>
  <c r="DB46" i="1"/>
  <c r="DB47" i="1"/>
  <c r="DB51" i="1"/>
  <c r="DB52" i="1"/>
  <c r="DB53" i="1"/>
  <c r="DB54" i="1"/>
  <c r="DB57" i="1"/>
  <c r="DB58" i="1"/>
  <c r="DB60" i="1"/>
  <c r="DB61" i="1"/>
  <c r="DB8" i="1"/>
  <c r="DA9" i="1"/>
  <c r="DA10" i="1"/>
  <c r="DA11" i="1"/>
  <c r="DA12" i="1"/>
  <c r="DA13" i="1"/>
  <c r="DA14" i="1"/>
  <c r="DA17" i="1"/>
  <c r="DA18" i="1"/>
  <c r="DA19" i="1"/>
  <c r="DA20" i="1"/>
  <c r="DA22" i="1"/>
  <c r="DA24" i="1"/>
  <c r="DA25" i="1"/>
  <c r="DA26" i="1"/>
  <c r="DA30" i="1"/>
  <c r="DA31" i="1"/>
  <c r="DA32" i="1"/>
  <c r="DA37" i="1"/>
  <c r="DA38" i="1"/>
  <c r="DA39" i="1"/>
  <c r="DA40" i="1"/>
  <c r="DA45" i="1"/>
  <c r="DA46" i="1"/>
  <c r="DA47" i="1"/>
  <c r="DA51" i="1"/>
  <c r="DA52" i="1"/>
  <c r="DA53" i="1"/>
  <c r="DA54" i="1"/>
  <c r="DA57" i="1"/>
  <c r="DA60" i="1"/>
  <c r="DA61" i="1"/>
  <c r="DA8" i="1"/>
  <c r="DL9" i="1"/>
  <c r="DL10" i="1"/>
  <c r="DL11" i="1"/>
  <c r="DL12" i="1"/>
  <c r="DL13" i="1"/>
  <c r="DL14" i="1"/>
  <c r="DL17" i="1"/>
  <c r="DL18" i="1"/>
  <c r="DL19" i="1"/>
  <c r="DL20" i="1"/>
  <c r="DL22" i="1"/>
  <c r="DL24" i="1"/>
  <c r="DL25" i="1"/>
  <c r="DL26" i="1"/>
  <c r="DL30" i="1"/>
  <c r="DL31" i="1"/>
  <c r="DL32" i="1"/>
  <c r="DL37" i="1"/>
  <c r="DL38" i="1"/>
  <c r="DL39" i="1"/>
  <c r="DL40" i="1"/>
  <c r="DL45" i="1"/>
  <c r="DL46" i="1"/>
  <c r="DL47" i="1"/>
  <c r="DL51" i="1"/>
  <c r="DL52" i="1"/>
  <c r="DL53" i="1"/>
  <c r="DL54" i="1"/>
  <c r="DL57" i="1"/>
  <c r="DL58" i="1"/>
  <c r="DL60" i="1"/>
  <c r="DL61" i="1"/>
  <c r="DL8" i="1"/>
  <c r="CY9" i="1"/>
  <c r="CY10" i="1"/>
  <c r="CY11" i="1"/>
  <c r="CY12" i="1"/>
  <c r="CY13" i="1"/>
  <c r="CY14" i="1"/>
  <c r="CY17" i="1"/>
  <c r="CY18" i="1"/>
  <c r="CY19" i="1"/>
  <c r="CY20" i="1"/>
  <c r="CY22" i="1"/>
  <c r="CY24" i="1"/>
  <c r="CY25" i="1"/>
  <c r="CY26" i="1"/>
  <c r="CY30" i="1"/>
  <c r="CY31" i="1"/>
  <c r="CY32" i="1"/>
  <c r="CY37" i="1"/>
  <c r="CY38" i="1"/>
  <c r="CY39" i="1"/>
  <c r="CY40" i="1"/>
  <c r="CY45" i="1"/>
  <c r="CY46" i="1"/>
  <c r="CY47" i="1"/>
  <c r="CY51" i="1"/>
  <c r="CY52" i="1"/>
  <c r="CY53" i="1"/>
  <c r="CY54" i="1"/>
  <c r="CY57" i="1"/>
  <c r="CY58" i="1"/>
  <c r="CY60" i="1"/>
  <c r="CY61" i="1"/>
  <c r="CY8" i="1"/>
  <c r="CX9" i="1"/>
  <c r="CX10" i="1"/>
  <c r="CX11" i="1"/>
  <c r="CX12" i="1"/>
  <c r="CX13" i="1"/>
  <c r="CX14" i="1"/>
  <c r="CX17" i="1"/>
  <c r="CX18" i="1"/>
  <c r="CX19" i="1"/>
  <c r="CX20" i="1"/>
  <c r="CX22" i="1"/>
  <c r="CX24" i="1"/>
  <c r="CX25" i="1"/>
  <c r="CX26" i="1"/>
  <c r="CX30" i="1"/>
  <c r="CX31" i="1"/>
  <c r="CX32" i="1"/>
  <c r="CX37" i="1"/>
  <c r="CX38" i="1"/>
  <c r="CX39" i="1"/>
  <c r="CX40" i="1"/>
  <c r="CX45" i="1"/>
  <c r="CX46" i="1"/>
  <c r="CX47" i="1"/>
  <c r="CX51" i="1"/>
  <c r="CX52" i="1"/>
  <c r="CX53" i="1"/>
  <c r="CX54" i="1"/>
  <c r="CX57" i="1"/>
  <c r="CX58" i="1"/>
  <c r="CX60" i="1"/>
  <c r="CX61" i="1"/>
  <c r="DS9" i="1"/>
  <c r="DS10" i="1"/>
  <c r="DS11" i="1"/>
  <c r="DS12" i="1"/>
  <c r="DS13" i="1"/>
  <c r="DS14" i="1"/>
  <c r="DS17" i="1"/>
  <c r="DS18" i="1"/>
  <c r="DS19" i="1"/>
  <c r="DS20" i="1"/>
  <c r="DS22" i="1"/>
  <c r="CV24" i="1"/>
  <c r="CV25" i="1"/>
  <c r="DS25" i="1" s="1"/>
  <c r="CV26" i="1"/>
  <c r="CV30" i="1"/>
  <c r="CV31" i="1"/>
  <c r="DS31" i="1" s="1"/>
  <c r="CV32" i="1"/>
  <c r="CV37" i="1"/>
  <c r="CV38" i="1"/>
  <c r="DS38" i="1" s="1"/>
  <c r="CV39" i="1"/>
  <c r="CV40" i="1"/>
  <c r="DS40" i="1" s="1"/>
  <c r="CV45" i="1"/>
  <c r="CV46" i="1"/>
  <c r="CV47" i="1"/>
  <c r="CV51" i="1"/>
  <c r="CV52" i="1"/>
  <c r="CV53" i="1"/>
  <c r="CV54" i="1"/>
  <c r="CV57" i="1"/>
  <c r="CV58" i="1"/>
  <c r="DS58" i="1" s="1"/>
  <c r="CV60" i="1"/>
  <c r="CV61" i="1"/>
  <c r="DS61" i="1" s="1"/>
  <c r="DS8" i="1"/>
  <c r="CW9" i="1"/>
  <c r="DT9" i="1" s="1"/>
  <c r="CW10" i="1"/>
  <c r="CW11" i="1"/>
  <c r="CW12" i="1"/>
  <c r="CW13" i="1"/>
  <c r="DT13" i="1" s="1"/>
  <c r="CW14" i="1"/>
  <c r="CW17" i="1"/>
  <c r="CW18" i="1"/>
  <c r="CW19" i="1"/>
  <c r="DT19" i="1" s="1"/>
  <c r="CW20" i="1"/>
  <c r="CW22" i="1"/>
  <c r="CW24" i="1"/>
  <c r="CW25" i="1"/>
  <c r="CW26" i="1"/>
  <c r="CW30" i="1"/>
  <c r="CW31" i="1"/>
  <c r="CW32" i="1"/>
  <c r="CW37" i="1"/>
  <c r="CW38" i="1"/>
  <c r="CW39" i="1"/>
  <c r="CW40" i="1"/>
  <c r="CW45" i="1"/>
  <c r="CW46" i="1"/>
  <c r="CW47" i="1"/>
  <c r="CW51" i="1"/>
  <c r="CW52" i="1"/>
  <c r="CW53" i="1"/>
  <c r="CW54" i="1"/>
  <c r="CW57" i="1"/>
  <c r="CW58" i="1"/>
  <c r="CW60" i="1"/>
  <c r="CW61" i="1"/>
  <c r="CX8" i="1"/>
  <c r="DT18" i="1" l="1"/>
  <c r="DT12" i="1"/>
  <c r="DT22" i="1"/>
  <c r="DT15" i="1"/>
  <c r="DT17" i="1"/>
  <c r="DT11" i="1"/>
  <c r="DT20" i="1"/>
  <c r="DT14" i="1"/>
  <c r="DT10" i="1"/>
  <c r="DS42" i="1"/>
  <c r="DT42" i="1" s="1"/>
  <c r="DT41" i="1"/>
  <c r="DS28" i="1"/>
  <c r="DT28" i="1" s="1"/>
  <c r="DT34" i="1"/>
  <c r="DS33" i="1"/>
  <c r="DT33" i="1" s="1"/>
  <c r="DT35" i="1"/>
  <c r="DS27" i="1"/>
  <c r="DT27" i="1" s="1"/>
  <c r="DS49" i="1"/>
  <c r="DT49" i="1" s="1"/>
  <c r="DT48" i="1"/>
  <c r="DS44" i="1"/>
  <c r="DT44" i="1" s="1"/>
  <c r="DS26" i="1"/>
  <c r="DT26" i="1" s="1"/>
  <c r="DS24" i="1"/>
  <c r="DT24" i="1" s="1"/>
  <c r="DS32" i="1"/>
  <c r="DT32" i="1" s="1"/>
  <c r="DS30" i="1"/>
  <c r="DT30" i="1" s="1"/>
  <c r="DS39" i="1"/>
  <c r="DT39" i="1" s="1"/>
  <c r="DS37" i="1"/>
  <c r="DT37" i="1" s="1"/>
  <c r="DS47" i="1"/>
  <c r="DT47" i="1" s="1"/>
  <c r="DS45" i="1"/>
  <c r="DT45" i="1" s="1"/>
  <c r="DS55" i="1"/>
  <c r="DT55" i="1" s="1"/>
  <c r="DS53" i="1"/>
  <c r="DT53" i="1" s="1"/>
  <c r="DS51" i="1"/>
  <c r="DT51" i="1" s="1"/>
  <c r="DT25" i="1"/>
  <c r="DT31" i="1"/>
  <c r="DT40" i="1"/>
  <c r="DT38" i="1"/>
  <c r="DS46" i="1"/>
  <c r="DT46" i="1" s="1"/>
  <c r="DS54" i="1"/>
  <c r="DT54" i="1" s="1"/>
  <c r="DS52" i="1"/>
  <c r="DT52" i="1" s="1"/>
  <c r="DT61" i="1"/>
  <c r="DS60" i="1"/>
  <c r="DT60" i="1" s="1"/>
  <c r="DT58" i="1"/>
  <c r="DS57" i="1"/>
  <c r="DT57" i="1" s="1"/>
  <c r="CW8" i="1"/>
  <c r="DT8" i="1" s="1"/>
</calcChain>
</file>

<file path=xl/sharedStrings.xml><?xml version="1.0" encoding="utf-8"?>
<sst xmlns="http://schemas.openxmlformats.org/spreadsheetml/2006/main" count="749" uniqueCount="126">
  <si>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</si>
  <si>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</si>
  <si>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</si>
  <si>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</si>
  <si>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</si>
  <si>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</si>
  <si>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</si>
  <si>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</si>
  <si>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</si>
  <si>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</si>
  <si>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</si>
  <si>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</si>
  <si>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</si>
  <si>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</si>
  <si>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</si>
  <si>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</si>
  <si>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</si>
  <si>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</si>
  <si>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</si>
  <si>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</si>
  <si>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</si>
  <si>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</si>
  <si>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</si>
  <si>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</si>
  <si>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</si>
  <si>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</si>
  <si>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</si>
  <si>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</si>
  <si>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</si>
  <si>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</si>
  <si>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</si>
  <si>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</si>
  <si>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</si>
  <si>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</si>
  <si>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</si>
  <si>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</si>
  <si>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</si>
  <si>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</si>
  <si>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</si>
  <si>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</si>
  <si>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</si>
  <si>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</si>
  <si>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</si>
  <si>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</si>
  <si>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</si>
  <si>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</si>
  <si>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</si>
  <si>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</si>
  <si>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</si>
  <si>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</si>
  <si>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</si>
  <si>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</si>
  <si>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</si>
  <si>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</si>
  <si>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</si>
  <si>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</si>
  <si>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</si>
  <si>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</si>
  <si>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</si>
  <si>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</si>
  <si>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</si>
  <si>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</si>
  <si>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</si>
  <si>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</si>
  <si>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</si>
  <si>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</si>
  <si>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</si>
  <si>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</si>
  <si>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</si>
  <si>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</si>
  <si>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</si>
  <si>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</si>
  <si>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</si>
  <si>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</si>
  <si>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</si>
  <si>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</si>
  <si>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</si>
  <si>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</si>
  <si>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</si>
  <si>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</si>
  <si>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</si>
  <si>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</si>
  <si>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</si>
  <si>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</si>
  <si>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</si>
  <si>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 xml:space="preserve"> на I полугодие 2024-2025 учебного года</t>
  </si>
  <si>
    <t>Физкультура</t>
  </si>
  <si>
    <t>Труд (Технология)</t>
  </si>
  <si>
    <t xml:space="preserve">Русская словесность </t>
  </si>
  <si>
    <t>ОФГ</t>
  </si>
  <si>
    <t xml:space="preserve">Основы проектной и исследовательской деятельности </t>
  </si>
  <si>
    <t>ОПД</t>
  </si>
  <si>
    <t>Основы духовно-нравственной кульутры народов России</t>
  </si>
  <si>
    <t>ОДНКНР</t>
  </si>
  <si>
    <t>5д</t>
  </si>
  <si>
    <t>6д</t>
  </si>
  <si>
    <t>6е</t>
  </si>
  <si>
    <t>7д</t>
  </si>
  <si>
    <t>7е</t>
  </si>
  <si>
    <t>8д</t>
  </si>
  <si>
    <t>9д</t>
  </si>
  <si>
    <t>9е</t>
  </si>
  <si>
    <t>СЛВ.</t>
  </si>
  <si>
    <t>3д</t>
  </si>
  <si>
    <t>3е</t>
  </si>
  <si>
    <t>4д</t>
  </si>
  <si>
    <t xml:space="preserve">красным шрифтом обозначены федеральные оценочные процедцры </t>
  </si>
  <si>
    <t>синим шрифтом  выделены административные контрольные работы</t>
  </si>
  <si>
    <t>СЛВ</t>
  </si>
  <si>
    <t xml:space="preserve">Основы финансовой грамотности </t>
  </si>
  <si>
    <t>ОБЩ/ИНФ./ФИЗ./ХИМ</t>
  </si>
  <si>
    <t>ИНФ./ФИЗ./ХИМ</t>
  </si>
  <si>
    <t>АНГ./ОБЩ.</t>
  </si>
  <si>
    <t>ИНФ./ХИМ</t>
  </si>
  <si>
    <t xml:space="preserve">в 10-х -11-х  классах  профильные предметы обучающиеся пишут по выбору </t>
  </si>
  <si>
    <t>График оценочных процедур в МАОУ  гимназии №__82____</t>
  </si>
  <si>
    <t>приказ от 30.08.2024 №  462</t>
  </si>
  <si>
    <t>ХИМ. (П)</t>
  </si>
  <si>
    <r>
      <t xml:space="preserve">_________   </t>
    </r>
    <r>
      <rPr>
        <sz val="12"/>
        <color rgb="FF000000"/>
        <rFont val="Calibri"/>
        <family val="2"/>
        <charset val="204"/>
      </rPr>
      <t xml:space="preserve"> А.Ф.Скитева </t>
    </r>
    <r>
      <rPr>
        <sz val="11"/>
        <color rgb="FF000000"/>
        <rFont val="Calibri"/>
        <family val="2"/>
        <charset val="204"/>
      </rPr>
      <t>___________</t>
    </r>
  </si>
  <si>
    <t>физ</t>
  </si>
  <si>
    <t>ГЕОМ</t>
  </si>
  <si>
    <t>ХИМ (Б)</t>
  </si>
  <si>
    <t>МАТ (Б)</t>
  </si>
  <si>
    <t>МАТ (П)</t>
  </si>
  <si>
    <t>РУСС</t>
  </si>
  <si>
    <t xml:space="preserve">РУС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</si>
</sst>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theme="4" tint="-0.249977111117893"/>
      <name val="Calibri"/>
      <family val="2"/>
      <charset val="204"/>
    </font>
    <font>
      <b/>
      <sz val="11"/>
      <color theme="4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4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4" tint="-0.249977111117893"/>
      <name val="Calibri"/>
      <family val="2"/>
      <charset val="204"/>
    </font>
    <font>
      <b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19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3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26" fillId="0" borderId="0" xfId="0" applyFont="1"/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Border="1"/>
    <xf numFmtId="0" fontId="30" fillId="0" borderId="0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left" vertical="top" wrapText="1"/>
    </xf>
    <xf numFmtId="0" fontId="19" fillId="15" borderId="3" xfId="0" applyFont="1" applyFill="1" applyBorder="1" applyAlignment="1">
      <alignment horizontal="left" vertical="top" wrapText="1"/>
    </xf>
    <xf numFmtId="0" fontId="0" fillId="15" borderId="0" xfId="0" applyFill="1"/>
    <xf numFmtId="0" fontId="14" fillId="15" borderId="4" xfId="0" applyFont="1" applyFill="1" applyBorder="1" applyAlignment="1">
      <alignment horizontal="left" vertical="center"/>
    </xf>
    <xf numFmtId="0" fontId="18" fillId="15" borderId="4" xfId="0" applyFont="1" applyFill="1" applyBorder="1" applyAlignment="1">
      <alignment horizontal="left" vertical="center"/>
    </xf>
    <xf numFmtId="0" fontId="15" fillId="15" borderId="4" xfId="0" applyFont="1" applyFill="1" applyBorder="1" applyAlignment="1">
      <alignment horizontal="left" vertical="center"/>
    </xf>
    <xf numFmtId="0" fontId="21" fillId="15" borderId="4" xfId="0" applyFont="1" applyFill="1" applyBorder="1" applyAlignment="1">
      <alignment horizontal="center" vertical="center"/>
    </xf>
    <xf numFmtId="0" fontId="21" fillId="15" borderId="1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left" vertical="top" wrapText="1"/>
    </xf>
    <xf numFmtId="0" fontId="19" fillId="15" borderId="0" xfId="0" applyFont="1" applyFill="1" applyBorder="1" applyAlignment="1">
      <alignment horizontal="left" vertical="top" wrapText="1"/>
    </xf>
    <xf numFmtId="0" fontId="14" fillId="15" borderId="10" xfId="0" applyFont="1" applyFill="1" applyBorder="1" applyAlignment="1">
      <alignment horizontal="left" vertical="center"/>
    </xf>
    <xf numFmtId="0" fontId="16" fillId="15" borderId="0" xfId="0" applyFont="1" applyFill="1" applyAlignment="1">
      <alignment horizontal="left" vertical="top"/>
    </xf>
    <xf numFmtId="0" fontId="15" fillId="15" borderId="4" xfId="0" applyFont="1" applyFill="1" applyBorder="1" applyAlignment="1">
      <alignment horizontal="left" vertical="center" wrapText="1"/>
    </xf>
    <xf numFmtId="0" fontId="14" fillId="15" borderId="4" xfId="0" applyFont="1" applyFill="1" applyBorder="1" applyAlignment="1">
      <alignment horizontal="left" vertical="center" wrapText="1"/>
    </xf>
    <xf numFmtId="0" fontId="20" fillId="15" borderId="0" xfId="0" applyFont="1" applyFill="1" applyBorder="1" applyAlignment="1">
      <alignment wrapText="1"/>
    </xf>
    <xf numFmtId="0" fontId="17" fillId="16" borderId="4" xfId="0" applyFont="1" applyFill="1" applyBorder="1" applyAlignment="1">
      <alignment horizontal="left" vertical="top" wrapText="1"/>
    </xf>
    <xf numFmtId="0" fontId="19" fillId="16" borderId="5" xfId="0" applyFont="1" applyFill="1" applyBorder="1" applyAlignment="1">
      <alignment horizontal="left" vertical="top" wrapText="1"/>
    </xf>
    <xf numFmtId="0" fontId="0" fillId="16" borderId="0" xfId="0" applyFill="1" applyAlignment="1">
      <alignment horizontal="center" vertical="center"/>
    </xf>
    <xf numFmtId="0" fontId="27" fillId="16" borderId="6" xfId="0" applyFont="1" applyFill="1" applyBorder="1" applyAlignment="1">
      <alignment horizontal="center" vertical="center"/>
    </xf>
    <xf numFmtId="0" fontId="26" fillId="16" borderId="16" xfId="0" applyFont="1" applyFill="1" applyBorder="1" applyAlignment="1">
      <alignment horizontal="center" vertical="center"/>
    </xf>
    <xf numFmtId="0" fontId="26" fillId="16" borderId="14" xfId="0" applyFont="1" applyFill="1" applyBorder="1" applyAlignment="1">
      <alignment horizontal="center" vertical="center"/>
    </xf>
    <xf numFmtId="0" fontId="26" fillId="16" borderId="15" xfId="0" applyFont="1" applyFill="1" applyBorder="1" applyAlignment="1">
      <alignment horizontal="center" vertical="center"/>
    </xf>
    <xf numFmtId="0" fontId="28" fillId="16" borderId="4" xfId="0" applyFont="1" applyFill="1" applyBorder="1" applyAlignment="1">
      <alignment horizontal="center" vertical="center"/>
    </xf>
    <xf numFmtId="0" fontId="26" fillId="16" borderId="0" xfId="0" applyFont="1" applyFill="1" applyAlignment="1">
      <alignment horizontal="center" vertical="center"/>
    </xf>
    <xf numFmtId="0" fontId="26" fillId="16" borderId="12" xfId="0" applyFont="1" applyFill="1" applyBorder="1" applyAlignment="1">
      <alignment horizontal="center" vertical="center"/>
    </xf>
    <xf numFmtId="0" fontId="29" fillId="16" borderId="13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 vertical="center"/>
    </xf>
    <xf numFmtId="0" fontId="29" fillId="16" borderId="8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/>
    </xf>
    <xf numFmtId="0" fontId="26" fillId="16" borderId="4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left" vertical="top" wrapText="1"/>
    </xf>
    <xf numFmtId="0" fontId="19" fillId="16" borderId="3" xfId="0" applyFont="1" applyFill="1" applyBorder="1" applyAlignment="1">
      <alignment horizontal="left" vertical="top" wrapText="1"/>
    </xf>
    <xf numFmtId="0" fontId="0" fillId="16" borderId="0" xfId="0" applyFill="1"/>
    <xf numFmtId="0" fontId="14" fillId="16" borderId="4" xfId="0" applyFont="1" applyFill="1" applyBorder="1" applyAlignment="1">
      <alignment horizontal="left" vertical="center"/>
    </xf>
    <xf numFmtId="0" fontId="14" fillId="16" borderId="0" xfId="0" applyFont="1" applyFill="1" applyBorder="1" applyAlignment="1">
      <alignment horizontal="left" vertical="center"/>
    </xf>
    <xf numFmtId="0" fontId="21" fillId="16" borderId="4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left" vertical="center"/>
    </xf>
    <xf numFmtId="0" fontId="26" fillId="17" borderId="14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left" vertical="center" wrapText="1"/>
    </xf>
    <xf numFmtId="0" fontId="26" fillId="17" borderId="1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3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5" fillId="17" borderId="4" xfId="0" applyFont="1" applyFill="1" applyBorder="1" applyAlignment="1">
      <alignment horizontal="left" vertical="center"/>
    </xf>
    <xf numFmtId="0" fontId="29" fillId="17" borderId="4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left" vertical="center" wrapText="1"/>
    </xf>
    <xf numFmtId="0" fontId="33" fillId="17" borderId="4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0" fillId="15" borderId="4" xfId="0" applyFill="1" applyBorder="1"/>
    <xf numFmtId="0" fontId="0" fillId="17" borderId="4" xfId="0" applyFill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6" fillId="15" borderId="16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left" vertical="center"/>
    </xf>
    <xf numFmtId="0" fontId="14" fillId="12" borderId="4" xfId="0" applyFont="1" applyFill="1" applyBorder="1" applyAlignment="1">
      <alignment horizontal="left" vertical="center"/>
    </xf>
    <xf numFmtId="0" fontId="14" fillId="15" borderId="17" xfId="0" applyFont="1" applyFill="1" applyBorder="1" applyAlignment="1">
      <alignment horizontal="left" vertical="center"/>
    </xf>
    <xf numFmtId="0" fontId="14" fillId="15" borderId="16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32" fillId="18" borderId="4" xfId="0" applyFont="1" applyFill="1" applyBorder="1" applyAlignment="1">
      <alignment horizontal="left" vertical="center"/>
    </xf>
    <xf numFmtId="0" fontId="26" fillId="14" borderId="4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26" fillId="14" borderId="11" xfId="0" applyFont="1" applyFill="1" applyBorder="1" applyAlignment="1">
      <alignment horizontal="center" vertical="center"/>
    </xf>
    <xf numFmtId="0" fontId="26" fillId="14" borderId="10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10" borderId="4" xfId="0" applyFont="1" applyFill="1" applyBorder="1" applyAlignment="1">
      <alignment horizontal="center" vertical="center"/>
    </xf>
    <xf numFmtId="0" fontId="26" fillId="13" borderId="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T620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D60" sqref="AD60:AD61"/>
    </sheetView>
  </sheetViews>
  <sheetFormatPr defaultRowHeight="15" customHeight="1" x14ac:dyDescent="0.3"/>
  <cols>
    <col min="1" max="1" width="14.19921875" style="5" customWidth="1"/>
    <col min="2" max="2" width="6.09765625" style="7" customWidth="1"/>
    <col min="3" max="3" width="2.19921875" customWidth="1"/>
    <col min="4" max="4" width="5.3984375" style="65" customWidth="1"/>
    <col min="5" max="87" width="4.69921875" style="14" customWidth="1"/>
    <col min="88" max="89" width="5.3984375" style="14" bestFit="1" customWidth="1"/>
    <col min="90" max="99" width="4.69921875" style="14" customWidth="1"/>
    <col min="100" max="120" width="4.69921875" style="12" customWidth="1"/>
    <col min="121" max="122" width="4.69921875" style="2" customWidth="1"/>
    <col min="123" max="123" width="9.19921875" customWidth="1"/>
    <col min="124" max="1024" width="12.8984375" customWidth="1"/>
  </cols>
  <sheetData>
    <row r="2" spans="1:124" ht="19.95" customHeight="1" x14ac:dyDescent="0.3">
      <c r="F2" s="112" t="s">
        <v>84</v>
      </c>
      <c r="G2" s="112"/>
      <c r="H2" s="112"/>
      <c r="I2" s="112"/>
    </row>
    <row r="3" spans="1:124" ht="19.95" customHeight="1" x14ac:dyDescent="0.3">
      <c r="F3" s="114" t="s">
        <v>116</v>
      </c>
      <c r="G3" s="114"/>
      <c r="H3" s="114"/>
      <c r="I3" s="114"/>
      <c r="J3" s="114"/>
      <c r="K3" s="114"/>
      <c r="L3" s="114"/>
      <c r="M3" s="114"/>
      <c r="Q3" s="111" t="s">
        <v>115</v>
      </c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124" ht="19.95" customHeight="1" x14ac:dyDescent="0.3">
      <c r="F4" s="113" t="s">
        <v>118</v>
      </c>
      <c r="G4" s="113"/>
      <c r="H4" s="113"/>
      <c r="I4" s="113"/>
      <c r="J4" s="113"/>
      <c r="K4" s="113"/>
      <c r="L4" s="113"/>
      <c r="M4" s="113"/>
      <c r="Q4" s="111" t="s">
        <v>85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31"/>
      <c r="AH4" s="31"/>
    </row>
    <row r="6" spans="1:124" s="6" customFormat="1" ht="30" customHeight="1" x14ac:dyDescent="0.25">
      <c r="A6" s="117" t="s">
        <v>65</v>
      </c>
      <c r="B6" s="117"/>
      <c r="D6" s="66"/>
      <c r="E6" s="118" t="s">
        <v>0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5" t="s">
        <v>1</v>
      </c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6" t="s">
        <v>2</v>
      </c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07" t="s">
        <v>3</v>
      </c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9"/>
      <c r="CV6" s="110" t="s">
        <v>66</v>
      </c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94"/>
    </row>
    <row r="7" spans="1:124" s="59" customFormat="1" ht="18" customHeight="1" x14ac:dyDescent="0.25">
      <c r="A7" s="57" t="s">
        <v>34</v>
      </c>
      <c r="B7" s="58" t="s">
        <v>35</v>
      </c>
      <c r="D7" s="60" t="s">
        <v>67</v>
      </c>
      <c r="E7" s="61">
        <v>2</v>
      </c>
      <c r="F7" s="61">
        <v>3</v>
      </c>
      <c r="G7" s="61">
        <v>4</v>
      </c>
      <c r="H7" s="61">
        <v>5</v>
      </c>
      <c r="I7" s="61">
        <v>6</v>
      </c>
      <c r="J7" s="61">
        <v>7</v>
      </c>
      <c r="K7" s="61">
        <v>9</v>
      </c>
      <c r="L7" s="61">
        <v>10</v>
      </c>
      <c r="M7" s="61">
        <v>11</v>
      </c>
      <c r="N7" s="61">
        <v>12</v>
      </c>
      <c r="O7" s="61">
        <v>13</v>
      </c>
      <c r="P7" s="82">
        <v>14</v>
      </c>
      <c r="Q7" s="61">
        <v>16</v>
      </c>
      <c r="R7" s="61">
        <v>17</v>
      </c>
      <c r="S7" s="61">
        <v>18</v>
      </c>
      <c r="T7" s="61">
        <v>19</v>
      </c>
      <c r="U7" s="61">
        <v>20</v>
      </c>
      <c r="V7" s="99">
        <v>21</v>
      </c>
      <c r="W7" s="61">
        <v>23</v>
      </c>
      <c r="X7" s="61">
        <v>24</v>
      </c>
      <c r="Y7" s="61">
        <v>25</v>
      </c>
      <c r="Z7" s="61">
        <v>26</v>
      </c>
      <c r="AA7" s="61">
        <v>27</v>
      </c>
      <c r="AB7" s="61">
        <v>28</v>
      </c>
      <c r="AC7" s="61">
        <v>30</v>
      </c>
      <c r="AD7" s="61">
        <v>1</v>
      </c>
      <c r="AE7" s="62">
        <v>2</v>
      </c>
      <c r="AF7" s="62">
        <v>3</v>
      </c>
      <c r="AG7" s="62">
        <v>4</v>
      </c>
      <c r="AH7" s="62">
        <v>5</v>
      </c>
      <c r="AI7" s="62">
        <v>7</v>
      </c>
      <c r="AJ7" s="62">
        <v>8</v>
      </c>
      <c r="AK7" s="62">
        <v>9</v>
      </c>
      <c r="AL7" s="62">
        <v>10</v>
      </c>
      <c r="AM7" s="62">
        <v>11</v>
      </c>
      <c r="AN7" s="80">
        <v>12</v>
      </c>
      <c r="AO7" s="62">
        <v>14</v>
      </c>
      <c r="AP7" s="62">
        <v>15</v>
      </c>
      <c r="AQ7" s="62">
        <v>16</v>
      </c>
      <c r="AR7" s="62">
        <v>17</v>
      </c>
      <c r="AS7" s="62">
        <v>18</v>
      </c>
      <c r="AT7" s="62">
        <v>19</v>
      </c>
      <c r="AU7" s="62">
        <v>21</v>
      </c>
      <c r="AV7" s="62">
        <v>22</v>
      </c>
      <c r="AW7" s="62">
        <v>23</v>
      </c>
      <c r="AX7" s="62">
        <v>24</v>
      </c>
      <c r="AY7" s="62">
        <v>25</v>
      </c>
      <c r="AZ7" s="62">
        <v>26</v>
      </c>
      <c r="BA7" s="62">
        <v>5</v>
      </c>
      <c r="BB7" s="62">
        <v>6</v>
      </c>
      <c r="BC7" s="62">
        <v>7</v>
      </c>
      <c r="BD7" s="62">
        <v>8</v>
      </c>
      <c r="BE7" s="62">
        <v>9</v>
      </c>
      <c r="BF7" s="62">
        <v>11</v>
      </c>
      <c r="BG7" s="62">
        <v>12</v>
      </c>
      <c r="BH7" s="62">
        <v>13</v>
      </c>
      <c r="BI7" s="62">
        <v>14</v>
      </c>
      <c r="BJ7" s="62">
        <v>15</v>
      </c>
      <c r="BK7" s="62">
        <v>16</v>
      </c>
      <c r="BL7" s="62">
        <v>18</v>
      </c>
      <c r="BM7" s="62">
        <v>19</v>
      </c>
      <c r="BN7" s="62">
        <v>20</v>
      </c>
      <c r="BO7" s="62">
        <v>21</v>
      </c>
      <c r="BP7" s="62">
        <v>22</v>
      </c>
      <c r="BQ7" s="62">
        <v>23</v>
      </c>
      <c r="BR7" s="62">
        <v>25</v>
      </c>
      <c r="BS7" s="62">
        <v>26</v>
      </c>
      <c r="BT7" s="62">
        <v>27</v>
      </c>
      <c r="BU7" s="62">
        <v>28</v>
      </c>
      <c r="BV7" s="62">
        <v>29</v>
      </c>
      <c r="BW7" s="62">
        <v>30</v>
      </c>
      <c r="BX7" s="62">
        <v>2</v>
      </c>
      <c r="BY7" s="62">
        <v>3</v>
      </c>
      <c r="BZ7" s="62">
        <v>4</v>
      </c>
      <c r="CA7" s="62">
        <v>5</v>
      </c>
      <c r="CB7" s="62">
        <v>6</v>
      </c>
      <c r="CC7" s="62">
        <v>7</v>
      </c>
      <c r="CD7" s="62">
        <v>9</v>
      </c>
      <c r="CE7" s="62">
        <v>10</v>
      </c>
      <c r="CF7" s="62">
        <v>11</v>
      </c>
      <c r="CG7" s="62">
        <v>12</v>
      </c>
      <c r="CH7" s="62">
        <v>13</v>
      </c>
      <c r="CI7" s="62">
        <v>14</v>
      </c>
      <c r="CJ7" s="62">
        <v>16</v>
      </c>
      <c r="CK7" s="62">
        <v>17</v>
      </c>
      <c r="CL7" s="62">
        <v>18</v>
      </c>
      <c r="CM7" s="62">
        <v>19</v>
      </c>
      <c r="CN7" s="62">
        <v>20</v>
      </c>
      <c r="CO7" s="62">
        <v>21</v>
      </c>
      <c r="CP7" s="62">
        <v>23</v>
      </c>
      <c r="CQ7" s="63">
        <v>24</v>
      </c>
      <c r="CR7" s="62">
        <v>25</v>
      </c>
      <c r="CS7" s="63">
        <v>26</v>
      </c>
      <c r="CT7" s="62">
        <v>27</v>
      </c>
      <c r="CU7" s="63">
        <v>28</v>
      </c>
      <c r="CV7" s="64" t="s">
        <v>5</v>
      </c>
      <c r="CW7" s="64" t="s">
        <v>9</v>
      </c>
      <c r="CX7" s="64" t="s">
        <v>35</v>
      </c>
      <c r="CY7" s="64" t="s">
        <v>37</v>
      </c>
      <c r="CZ7" s="64" t="s">
        <v>78</v>
      </c>
      <c r="DA7" s="64" t="s">
        <v>49</v>
      </c>
      <c r="DB7" s="64" t="s">
        <v>32</v>
      </c>
      <c r="DC7" s="64" t="s">
        <v>40</v>
      </c>
      <c r="DD7" s="64" t="s">
        <v>26</v>
      </c>
      <c r="DE7" s="64" t="s">
        <v>7</v>
      </c>
      <c r="DF7" s="64" t="s">
        <v>29</v>
      </c>
      <c r="DG7" s="64" t="s">
        <v>43</v>
      </c>
      <c r="DH7" s="64" t="s">
        <v>46</v>
      </c>
      <c r="DI7" s="64" t="s">
        <v>11</v>
      </c>
      <c r="DJ7" s="64" t="s">
        <v>61</v>
      </c>
      <c r="DK7" s="64" t="s">
        <v>108</v>
      </c>
      <c r="DL7" s="64" t="s">
        <v>14</v>
      </c>
      <c r="DM7" s="64" t="s">
        <v>18</v>
      </c>
      <c r="DN7" s="64" t="s">
        <v>64</v>
      </c>
      <c r="DO7" s="64" t="s">
        <v>23</v>
      </c>
      <c r="DP7" s="64" t="s">
        <v>79</v>
      </c>
      <c r="DQ7" s="64" t="s">
        <v>62</v>
      </c>
      <c r="DR7" s="64" t="s">
        <v>21</v>
      </c>
      <c r="DS7" s="59" t="s">
        <v>93</v>
      </c>
    </row>
    <row r="8" spans="1:124" ht="18" customHeight="1" x14ac:dyDescent="0.25">
      <c r="A8" s="28" t="s">
        <v>10</v>
      </c>
      <c r="B8" s="8" t="s">
        <v>11</v>
      </c>
      <c r="D8" s="67" t="s">
        <v>8</v>
      </c>
      <c r="E8" s="10"/>
      <c r="F8" s="97"/>
      <c r="G8" s="10"/>
      <c r="H8" s="10"/>
      <c r="I8" s="10"/>
      <c r="J8" s="45"/>
      <c r="K8" s="10"/>
      <c r="L8" s="10"/>
      <c r="M8" s="10"/>
      <c r="N8" s="10"/>
      <c r="O8" s="10"/>
      <c r="P8" s="45"/>
      <c r="Q8" s="10"/>
      <c r="R8" s="10" t="s">
        <v>124</v>
      </c>
      <c r="S8" s="10" t="s">
        <v>9</v>
      </c>
      <c r="T8" s="10"/>
      <c r="U8" s="10"/>
      <c r="V8" s="45"/>
      <c r="W8" s="10"/>
      <c r="X8" s="10"/>
      <c r="Y8" s="10"/>
      <c r="Z8" s="10"/>
      <c r="AA8" s="10"/>
      <c r="AB8" s="45"/>
      <c r="AC8" s="10"/>
      <c r="AD8" s="10"/>
      <c r="AE8" s="98"/>
      <c r="AF8" s="10"/>
      <c r="AG8" s="10"/>
      <c r="AH8" s="45"/>
      <c r="AI8" s="10"/>
      <c r="AJ8" s="10" t="s">
        <v>11</v>
      </c>
      <c r="AK8" s="10"/>
      <c r="AL8" s="10"/>
      <c r="AM8" s="10"/>
      <c r="AN8" s="45"/>
      <c r="AO8" s="10"/>
      <c r="AP8" s="10"/>
      <c r="AQ8" s="10" t="s">
        <v>124</v>
      </c>
      <c r="AR8" s="10"/>
      <c r="AS8" s="10"/>
      <c r="AT8" s="45"/>
      <c r="AU8" s="10"/>
      <c r="AV8" s="10" t="s">
        <v>9</v>
      </c>
      <c r="AW8" s="10"/>
      <c r="AX8" s="10"/>
      <c r="AY8" s="10"/>
      <c r="AZ8" s="45"/>
      <c r="BA8" s="10"/>
      <c r="BB8" s="10"/>
      <c r="BC8" s="10"/>
      <c r="BD8" s="97"/>
      <c r="BE8" s="45"/>
      <c r="BF8" s="10"/>
      <c r="BG8" s="10"/>
      <c r="BH8" s="10"/>
      <c r="BI8" s="10"/>
      <c r="BJ8" s="10"/>
      <c r="BK8" s="45"/>
      <c r="BL8" s="10"/>
      <c r="BM8" s="10"/>
      <c r="BN8" s="10"/>
      <c r="BO8" s="10" t="s">
        <v>9</v>
      </c>
      <c r="BP8" s="10"/>
      <c r="BQ8" s="100"/>
      <c r="BR8" s="10"/>
      <c r="BS8" s="10"/>
      <c r="BT8" s="10"/>
      <c r="BU8" s="10" t="s">
        <v>124</v>
      </c>
      <c r="BV8" s="10"/>
      <c r="BW8" s="45"/>
      <c r="BX8" s="10"/>
      <c r="BY8" s="10"/>
      <c r="BZ8" s="10"/>
      <c r="CA8" s="10"/>
      <c r="CB8" s="10"/>
      <c r="CC8" s="100"/>
      <c r="CD8" s="10"/>
      <c r="CE8" s="10"/>
      <c r="CF8" s="10"/>
      <c r="CG8" s="10"/>
      <c r="CH8" s="10"/>
      <c r="CI8" s="45"/>
      <c r="CJ8" s="10"/>
      <c r="CK8" s="10" t="s">
        <v>124</v>
      </c>
      <c r="CL8" s="10"/>
      <c r="CM8" s="101" t="s">
        <v>9</v>
      </c>
      <c r="CN8" s="10"/>
      <c r="CO8" s="102"/>
      <c r="CQ8" s="10" t="s">
        <v>11</v>
      </c>
      <c r="CR8" s="10"/>
      <c r="CS8" s="10"/>
      <c r="CT8" s="10"/>
      <c r="CU8" s="10"/>
      <c r="CV8" s="13">
        <v>4</v>
      </c>
      <c r="CW8" s="16">
        <f t="shared" ref="CW8:CW61" si="0">COUNTIF(E8:CU8,"МАТ")</f>
        <v>4</v>
      </c>
      <c r="CX8" s="13">
        <f>COUNTIF(E8:CU8,"АЛГ")</f>
        <v>0</v>
      </c>
      <c r="CY8" s="13">
        <f>COUNTIF(E8:CU8,"ГЕМ")</f>
        <v>0</v>
      </c>
      <c r="CZ8" s="13">
        <f t="shared" ref="CZ8:CZ61" si="1">COUNTIF(E8:CU8,"ВИС")</f>
        <v>0</v>
      </c>
      <c r="DA8" s="13">
        <f>COUNTIF(E8:CU8,"БИО")</f>
        <v>0</v>
      </c>
      <c r="DB8" s="13">
        <f>COUNTIF(E8:CU8,"ГЕО")</f>
        <v>0</v>
      </c>
      <c r="DC8" s="13">
        <f>COUNTIF(E8:CU8,"ИНФ")</f>
        <v>0</v>
      </c>
      <c r="DD8" s="13">
        <f>COUNTIF(E8:CU8,"ИСТ")</f>
        <v>0</v>
      </c>
      <c r="DE8" s="13">
        <f t="shared" ref="DE8:DE61" si="2">COUNTIF(E8:CU8,"ЛИТ")</f>
        <v>0</v>
      </c>
      <c r="DF8" s="13">
        <f>COUNTIF(E8:CU8,"ОБЩ")</f>
        <v>0</v>
      </c>
      <c r="DG8" s="13">
        <f>COUNTIF(E8:CU8,"ФИЗ")</f>
        <v>0</v>
      </c>
      <c r="DH8" s="13">
        <f>COUNTIF(E8:CU8,"ХИМ")</f>
        <v>0</v>
      </c>
      <c r="DI8" s="13">
        <f>COUNTIF(E8:CU8,"АНГ")</f>
        <v>2</v>
      </c>
      <c r="DJ8" s="13">
        <f>COUNTIF(E8:CU8,"НЕМ")</f>
        <v>0</v>
      </c>
      <c r="DK8" s="13">
        <f>COUNTIF(E8:CU8,"ФРА")</f>
        <v>0</v>
      </c>
      <c r="DL8" s="13">
        <f t="shared" ref="DL8:DL61" si="3">COUNTIF(E8:CU8,"ОКР")</f>
        <v>0</v>
      </c>
      <c r="DM8" s="13">
        <f t="shared" ref="DM8:DM61" si="4">COUNTIF(E8:CU8,"ИЗО")</f>
        <v>0</v>
      </c>
      <c r="DN8" s="13">
        <f t="shared" ref="DN8:DN61" si="5">COUNTIF(E8:CU8,"КУБ")</f>
        <v>0</v>
      </c>
      <c r="DO8" s="13">
        <f t="shared" ref="DO8:DO61" si="6">COUNTIF(E8:CU8,"МУЗ")</f>
        <v>0</v>
      </c>
      <c r="DP8" s="13">
        <f t="shared" ref="DP8:DP61" si="7">COUNTIF(E8:CU8,"ОБЗ")</f>
        <v>0</v>
      </c>
      <c r="DQ8" s="13">
        <f>COUNTIF(E8:CU8,"ТЕХ")</f>
        <v>0</v>
      </c>
      <c r="DR8" s="13">
        <f t="shared" ref="DR8:DS61" si="8">COUNTIF(E8:CU8,"ФЗР")</f>
        <v>0</v>
      </c>
      <c r="DS8" s="13">
        <f t="shared" si="8"/>
        <v>0</v>
      </c>
      <c r="DT8">
        <f t="shared" ref="DT8:DT22" si="9">SUM(CV8:DS8)</f>
        <v>10</v>
      </c>
    </row>
    <row r="9" spans="1:124" ht="18" customHeight="1" x14ac:dyDescent="0.25">
      <c r="A9" s="29" t="s">
        <v>48</v>
      </c>
      <c r="B9" s="20" t="s">
        <v>49</v>
      </c>
      <c r="D9" s="68" t="s">
        <v>12</v>
      </c>
      <c r="E9" s="10"/>
      <c r="F9" s="10"/>
      <c r="G9" s="10"/>
      <c r="H9" s="10"/>
      <c r="I9" s="10"/>
      <c r="J9" s="45"/>
      <c r="K9" s="10"/>
      <c r="L9" s="10"/>
      <c r="M9" s="10"/>
      <c r="N9" s="10"/>
      <c r="O9" s="10"/>
      <c r="P9" s="45"/>
      <c r="Q9" s="10"/>
      <c r="R9" s="10" t="s">
        <v>124</v>
      </c>
      <c r="S9" s="10" t="s">
        <v>9</v>
      </c>
      <c r="T9" s="10"/>
      <c r="U9" s="10"/>
      <c r="V9" s="45"/>
      <c r="W9" s="10"/>
      <c r="X9" s="10"/>
      <c r="Y9" s="10"/>
      <c r="Z9" s="10"/>
      <c r="AA9" s="10"/>
      <c r="AB9" s="45"/>
      <c r="AC9" s="10"/>
      <c r="AD9" s="10"/>
      <c r="AE9" s="10"/>
      <c r="AF9" s="10"/>
      <c r="AG9" s="10"/>
      <c r="AH9" s="45"/>
      <c r="AI9" s="10"/>
      <c r="AJ9" s="10" t="s">
        <v>11</v>
      </c>
      <c r="AK9" s="10"/>
      <c r="AL9" s="10"/>
      <c r="AM9" s="10"/>
      <c r="AN9" s="45"/>
      <c r="AO9" s="10"/>
      <c r="AP9" s="10"/>
      <c r="AQ9" s="10" t="s">
        <v>124</v>
      </c>
      <c r="AR9" s="10"/>
      <c r="AS9" s="10"/>
      <c r="AT9" s="45"/>
      <c r="AU9" s="10"/>
      <c r="AV9" s="10" t="s">
        <v>9</v>
      </c>
      <c r="AW9" s="10"/>
      <c r="AX9" s="10"/>
      <c r="AY9" s="10"/>
      <c r="AZ9" s="45"/>
      <c r="BA9" s="10"/>
      <c r="BB9" s="10"/>
      <c r="BC9" s="10"/>
      <c r="BD9" s="10"/>
      <c r="BE9" s="45"/>
      <c r="BF9" s="10"/>
      <c r="BG9" s="10"/>
      <c r="BH9" s="10"/>
      <c r="BI9" s="10"/>
      <c r="BJ9" s="10"/>
      <c r="BK9" s="45"/>
      <c r="BL9" s="10"/>
      <c r="BM9" s="10"/>
      <c r="BN9" s="10"/>
      <c r="BO9" s="10" t="s">
        <v>9</v>
      </c>
      <c r="BP9" s="10"/>
      <c r="BQ9" s="100"/>
      <c r="BR9" s="10"/>
      <c r="BS9" s="10"/>
      <c r="BT9" s="10"/>
      <c r="BU9" s="10" t="s">
        <v>124</v>
      </c>
      <c r="BV9" s="10"/>
      <c r="BW9" s="45"/>
      <c r="BX9" s="10"/>
      <c r="BY9" s="10"/>
      <c r="BZ9" s="10"/>
      <c r="CA9" s="10"/>
      <c r="CB9" s="10"/>
      <c r="CC9" s="45"/>
      <c r="CD9" s="10"/>
      <c r="CE9" s="10"/>
      <c r="CF9" s="10"/>
      <c r="CG9" s="10"/>
      <c r="CH9" s="10"/>
      <c r="CI9" s="45"/>
      <c r="CJ9" s="10"/>
      <c r="CK9" s="10" t="s">
        <v>124</v>
      </c>
      <c r="CL9" s="10"/>
      <c r="CM9" s="101" t="s">
        <v>9</v>
      </c>
      <c r="CN9" s="10"/>
      <c r="CO9" s="102"/>
      <c r="CQ9" s="10" t="s">
        <v>11</v>
      </c>
      <c r="CR9" s="10"/>
      <c r="CS9" s="10"/>
      <c r="CT9" s="10"/>
      <c r="CU9" s="10"/>
      <c r="CV9" s="13">
        <v>4</v>
      </c>
      <c r="CW9" s="16">
        <f t="shared" si="0"/>
        <v>4</v>
      </c>
      <c r="CX9" s="13">
        <f t="shared" ref="CX9:CX61" si="10">COUNTIF(E9:CU9,"АЛГ")</f>
        <v>0</v>
      </c>
      <c r="CY9" s="13">
        <f t="shared" ref="CY9:CY61" si="11">COUNTIF(E9:CU9,"ГЕМ")</f>
        <v>0</v>
      </c>
      <c r="CZ9" s="13">
        <f t="shared" si="1"/>
        <v>0</v>
      </c>
      <c r="DA9" s="13">
        <f t="shared" ref="DA9:DA61" si="12">COUNTIF(E9:CU9,"БИО")</f>
        <v>0</v>
      </c>
      <c r="DB9" s="13">
        <f t="shared" ref="DB9:DB61" si="13">COUNTIF(E9:CU9,"ГЕО")</f>
        <v>0</v>
      </c>
      <c r="DC9" s="13">
        <f t="shared" ref="DC9:DC61" si="14">COUNTIF(E9:CU9,"ИНФ")</f>
        <v>0</v>
      </c>
      <c r="DD9" s="13">
        <f t="shared" ref="DD9:DD61" si="15">COUNTIF(E9:CU9,"ИСТ")</f>
        <v>0</v>
      </c>
      <c r="DE9" s="13">
        <f t="shared" si="2"/>
        <v>0</v>
      </c>
      <c r="DF9" s="13">
        <f t="shared" ref="DF9:DF61" si="16">COUNTIF(E9:CU9,"ОБЩ")</f>
        <v>0</v>
      </c>
      <c r="DG9" s="13">
        <f t="shared" ref="DG9:DG61" si="17">COUNTIF(E9:CU9,"ФИЗ")</f>
        <v>0</v>
      </c>
      <c r="DH9" s="13">
        <f t="shared" ref="DH9:DH60" si="18">COUNTIF(E9:CU9,"ХИМ")</f>
        <v>0</v>
      </c>
      <c r="DI9" s="13">
        <f t="shared" ref="DI9:DI61" si="19">COUNTIF(E9:CU9,"АНГ")</f>
        <v>2</v>
      </c>
      <c r="DJ9" s="13">
        <f t="shared" ref="DJ9:DJ61" si="20">COUNTIF(E9:CU9,"НЕМ")</f>
        <v>0</v>
      </c>
      <c r="DK9" s="13">
        <f t="shared" ref="DK9:DK61" si="21">COUNTIF(E9:CU9,"ФРА")</f>
        <v>0</v>
      </c>
      <c r="DL9" s="13">
        <f t="shared" si="3"/>
        <v>0</v>
      </c>
      <c r="DM9" s="13">
        <f t="shared" si="4"/>
        <v>0</v>
      </c>
      <c r="DN9" s="13">
        <f t="shared" si="5"/>
        <v>0</v>
      </c>
      <c r="DO9" s="13">
        <f t="shared" si="6"/>
        <v>0</v>
      </c>
      <c r="DP9" s="13">
        <f t="shared" si="7"/>
        <v>0</v>
      </c>
      <c r="DQ9" s="13">
        <f t="shared" ref="DQ9:DQ61" si="22">COUNTIF(E9:CU9,"ТЕХ")</f>
        <v>0</v>
      </c>
      <c r="DR9" s="13">
        <f t="shared" si="8"/>
        <v>0</v>
      </c>
      <c r="DS9" s="13">
        <f t="shared" si="8"/>
        <v>0</v>
      </c>
      <c r="DT9">
        <f t="shared" si="9"/>
        <v>10</v>
      </c>
    </row>
    <row r="10" spans="1:124" ht="18" customHeight="1" x14ac:dyDescent="0.25">
      <c r="A10" s="30" t="s">
        <v>77</v>
      </c>
      <c r="B10" s="22" t="s">
        <v>78</v>
      </c>
      <c r="D10" s="68" t="s">
        <v>15</v>
      </c>
      <c r="E10" s="10"/>
      <c r="F10" s="10"/>
      <c r="G10" s="10"/>
      <c r="H10" s="10"/>
      <c r="I10" s="10"/>
      <c r="J10" s="45"/>
      <c r="K10" s="10"/>
      <c r="L10" s="10"/>
      <c r="M10" s="10"/>
      <c r="N10" s="10"/>
      <c r="O10" s="10"/>
      <c r="P10" s="45"/>
      <c r="Q10" s="10"/>
      <c r="R10" s="10" t="s">
        <v>124</v>
      </c>
      <c r="S10" s="10" t="s">
        <v>9</v>
      </c>
      <c r="T10" s="10"/>
      <c r="U10" s="10"/>
      <c r="V10" s="45"/>
      <c r="W10" s="10"/>
      <c r="X10" s="10"/>
      <c r="Y10" s="10"/>
      <c r="Z10" s="10"/>
      <c r="AA10" s="10"/>
      <c r="AB10" s="45"/>
      <c r="AC10" s="10"/>
      <c r="AD10" s="10"/>
      <c r="AE10" s="10"/>
      <c r="AF10" s="10"/>
      <c r="AG10" s="10"/>
      <c r="AH10" s="45"/>
      <c r="AI10" s="10"/>
      <c r="AJ10" s="10" t="s">
        <v>11</v>
      </c>
      <c r="AK10" s="10"/>
      <c r="AL10" s="10"/>
      <c r="AM10" s="10"/>
      <c r="AN10" s="45"/>
      <c r="AO10" s="10"/>
      <c r="AP10" s="10"/>
      <c r="AQ10" s="10" t="s">
        <v>124</v>
      </c>
      <c r="AR10" s="10"/>
      <c r="AS10" s="10"/>
      <c r="AT10" s="45"/>
      <c r="AU10" s="10"/>
      <c r="AV10" s="10" t="s">
        <v>9</v>
      </c>
      <c r="AW10" s="10"/>
      <c r="AX10" s="10"/>
      <c r="AY10" s="10"/>
      <c r="AZ10" s="45"/>
      <c r="BA10" s="10"/>
      <c r="BB10" s="10"/>
      <c r="BC10" s="10"/>
      <c r="BD10" s="10"/>
      <c r="BE10" s="45"/>
      <c r="BF10" s="10"/>
      <c r="BG10" s="10"/>
      <c r="BH10" s="10"/>
      <c r="BI10" s="10"/>
      <c r="BJ10" s="10"/>
      <c r="BK10" s="45"/>
      <c r="BL10" s="10"/>
      <c r="BM10" s="10"/>
      <c r="BN10" s="10"/>
      <c r="BO10" s="10" t="s">
        <v>9</v>
      </c>
      <c r="BP10" s="10"/>
      <c r="BQ10" s="100"/>
      <c r="BR10" s="10"/>
      <c r="BS10" s="10"/>
      <c r="BT10" s="10"/>
      <c r="BU10" s="10" t="s">
        <v>124</v>
      </c>
      <c r="BV10" s="10"/>
      <c r="BW10" s="45"/>
      <c r="BX10" s="10"/>
      <c r="BY10" s="10"/>
      <c r="BZ10" s="10"/>
      <c r="CA10" s="10"/>
      <c r="CB10" s="10"/>
      <c r="CC10" s="45"/>
      <c r="CD10" s="10"/>
      <c r="CE10" s="10"/>
      <c r="CF10" s="10"/>
      <c r="CG10" s="10"/>
      <c r="CH10" s="10"/>
      <c r="CI10" s="45"/>
      <c r="CJ10" s="10"/>
      <c r="CK10" s="10" t="s">
        <v>124</v>
      </c>
      <c r="CL10" s="10"/>
      <c r="CM10" s="101" t="s">
        <v>9</v>
      </c>
      <c r="CN10" s="10"/>
      <c r="CO10" s="102"/>
      <c r="CQ10" s="10" t="s">
        <v>11</v>
      </c>
      <c r="CR10" s="10"/>
      <c r="CS10" s="10"/>
      <c r="CT10" s="10"/>
      <c r="CU10" s="10"/>
      <c r="CV10" s="13">
        <v>4</v>
      </c>
      <c r="CW10" s="16">
        <f t="shared" si="0"/>
        <v>4</v>
      </c>
      <c r="CX10" s="13">
        <f t="shared" si="10"/>
        <v>0</v>
      </c>
      <c r="CY10" s="13">
        <f t="shared" si="11"/>
        <v>0</v>
      </c>
      <c r="CZ10" s="13">
        <f t="shared" si="1"/>
        <v>0</v>
      </c>
      <c r="DA10" s="13">
        <f t="shared" si="12"/>
        <v>0</v>
      </c>
      <c r="DB10" s="13">
        <f t="shared" si="13"/>
        <v>0</v>
      </c>
      <c r="DC10" s="13">
        <f t="shared" si="14"/>
        <v>0</v>
      </c>
      <c r="DD10" s="13">
        <f t="shared" si="15"/>
        <v>0</v>
      </c>
      <c r="DE10" s="13">
        <f t="shared" si="2"/>
        <v>0</v>
      </c>
      <c r="DF10" s="13">
        <f t="shared" si="16"/>
        <v>0</v>
      </c>
      <c r="DG10" s="13">
        <f t="shared" si="17"/>
        <v>0</v>
      </c>
      <c r="DH10" s="13">
        <f t="shared" si="18"/>
        <v>0</v>
      </c>
      <c r="DI10" s="13">
        <f t="shared" si="19"/>
        <v>2</v>
      </c>
      <c r="DJ10" s="13">
        <f t="shared" si="20"/>
        <v>0</v>
      </c>
      <c r="DK10" s="13">
        <f t="shared" si="21"/>
        <v>0</v>
      </c>
      <c r="DL10" s="13">
        <f t="shared" si="3"/>
        <v>0</v>
      </c>
      <c r="DM10" s="13">
        <f t="shared" si="4"/>
        <v>0</v>
      </c>
      <c r="DN10" s="13">
        <f t="shared" si="5"/>
        <v>0</v>
      </c>
      <c r="DO10" s="13">
        <f t="shared" si="6"/>
        <v>0</v>
      </c>
      <c r="DP10" s="13">
        <f t="shared" si="7"/>
        <v>0</v>
      </c>
      <c r="DQ10" s="13">
        <f t="shared" si="22"/>
        <v>0</v>
      </c>
      <c r="DR10" s="13">
        <f t="shared" si="8"/>
        <v>0</v>
      </c>
      <c r="DS10" s="13">
        <f t="shared" si="8"/>
        <v>0</v>
      </c>
      <c r="DT10">
        <f t="shared" si="9"/>
        <v>10</v>
      </c>
    </row>
    <row r="11" spans="1:124" ht="18" customHeight="1" x14ac:dyDescent="0.25">
      <c r="A11" s="29" t="s">
        <v>31</v>
      </c>
      <c r="B11" s="21" t="s">
        <v>32</v>
      </c>
      <c r="D11" s="68" t="s">
        <v>17</v>
      </c>
      <c r="E11" s="10"/>
      <c r="F11" s="10"/>
      <c r="G11" s="10"/>
      <c r="H11" s="10"/>
      <c r="I11" s="10"/>
      <c r="J11" s="45"/>
      <c r="K11" s="10"/>
      <c r="L11" s="10"/>
      <c r="M11" s="10"/>
      <c r="N11" s="10"/>
      <c r="O11" s="10"/>
      <c r="P11" s="45"/>
      <c r="Q11" s="10"/>
      <c r="R11" s="10" t="s">
        <v>124</v>
      </c>
      <c r="S11" s="10" t="s">
        <v>9</v>
      </c>
      <c r="T11" s="10"/>
      <c r="U11" s="10"/>
      <c r="V11" s="45"/>
      <c r="W11" s="10"/>
      <c r="X11" s="10"/>
      <c r="Y11" s="10"/>
      <c r="Z11" s="10"/>
      <c r="AA11" s="10"/>
      <c r="AB11" s="45"/>
      <c r="AC11" s="10"/>
      <c r="AD11" s="10"/>
      <c r="AE11" s="10"/>
      <c r="AF11" s="10"/>
      <c r="AG11" s="10"/>
      <c r="AH11" s="45"/>
      <c r="AI11" s="10" t="s">
        <v>11</v>
      </c>
      <c r="AJ11" s="10"/>
      <c r="AK11" s="10"/>
      <c r="AL11" s="10"/>
      <c r="AM11" s="10"/>
      <c r="AN11" s="45"/>
      <c r="AO11" s="10"/>
      <c r="AP11" s="10"/>
      <c r="AQ11" s="10" t="s">
        <v>124</v>
      </c>
      <c r="AR11" s="10"/>
      <c r="AS11" s="10"/>
      <c r="AT11" s="45"/>
      <c r="AU11" s="10"/>
      <c r="AV11" s="10" t="s">
        <v>9</v>
      </c>
      <c r="AW11" s="10"/>
      <c r="AX11" s="10"/>
      <c r="AY11" s="10"/>
      <c r="AZ11" s="45"/>
      <c r="BA11" s="10"/>
      <c r="BB11" s="10"/>
      <c r="BC11" s="10"/>
      <c r="BD11" s="10"/>
      <c r="BE11" s="45"/>
      <c r="BF11" s="10"/>
      <c r="BG11" s="10"/>
      <c r="BH11" s="10"/>
      <c r="BI11" s="10"/>
      <c r="BJ11" s="10"/>
      <c r="BK11" s="45"/>
      <c r="BL11" s="10"/>
      <c r="BM11" s="10"/>
      <c r="BN11" s="10"/>
      <c r="BO11" s="10" t="s">
        <v>9</v>
      </c>
      <c r="BP11" s="10"/>
      <c r="BQ11" s="100"/>
      <c r="BR11" s="10"/>
      <c r="BS11" s="10"/>
      <c r="BT11" s="10"/>
      <c r="BU11" s="10" t="s">
        <v>124</v>
      </c>
      <c r="BV11" s="10"/>
      <c r="BW11" s="45"/>
      <c r="BX11" s="10"/>
      <c r="BY11" s="10"/>
      <c r="BZ11" s="10"/>
      <c r="CA11" s="10"/>
      <c r="CB11" s="10"/>
      <c r="CC11" s="45"/>
      <c r="CD11" s="10"/>
      <c r="CE11" s="10"/>
      <c r="CF11" s="10"/>
      <c r="CG11" s="10"/>
      <c r="CH11" s="10"/>
      <c r="CI11" s="45"/>
      <c r="CJ11" s="10"/>
      <c r="CK11" s="10" t="s">
        <v>124</v>
      </c>
      <c r="CL11" s="10" t="s">
        <v>11</v>
      </c>
      <c r="CM11" s="101" t="s">
        <v>9</v>
      </c>
      <c r="CN11" s="10"/>
      <c r="CO11" s="103"/>
      <c r="CQ11" s="10"/>
      <c r="CR11" s="10"/>
      <c r="CS11" s="10"/>
      <c r="CT11" s="10"/>
      <c r="CU11" s="10"/>
      <c r="CV11" s="13">
        <v>4</v>
      </c>
      <c r="CW11" s="16">
        <f t="shared" si="0"/>
        <v>4</v>
      </c>
      <c r="CX11" s="13">
        <f t="shared" si="10"/>
        <v>0</v>
      </c>
      <c r="CY11" s="13">
        <f t="shared" si="11"/>
        <v>0</v>
      </c>
      <c r="CZ11" s="13">
        <f t="shared" si="1"/>
        <v>0</v>
      </c>
      <c r="DA11" s="13">
        <f t="shared" si="12"/>
        <v>0</v>
      </c>
      <c r="DB11" s="13">
        <f t="shared" si="13"/>
        <v>0</v>
      </c>
      <c r="DC11" s="13">
        <f t="shared" si="14"/>
        <v>0</v>
      </c>
      <c r="DD11" s="13">
        <f t="shared" si="15"/>
        <v>0</v>
      </c>
      <c r="DE11" s="13">
        <f t="shared" si="2"/>
        <v>0</v>
      </c>
      <c r="DF11" s="13">
        <f t="shared" si="16"/>
        <v>0</v>
      </c>
      <c r="DG11" s="13">
        <f t="shared" si="17"/>
        <v>0</v>
      </c>
      <c r="DH11" s="13">
        <f t="shared" si="18"/>
        <v>0</v>
      </c>
      <c r="DI11" s="13">
        <f t="shared" si="19"/>
        <v>2</v>
      </c>
      <c r="DJ11" s="13">
        <f t="shared" si="20"/>
        <v>0</v>
      </c>
      <c r="DK11" s="13">
        <f t="shared" si="21"/>
        <v>0</v>
      </c>
      <c r="DL11" s="13">
        <f t="shared" si="3"/>
        <v>0</v>
      </c>
      <c r="DM11" s="13">
        <f t="shared" si="4"/>
        <v>0</v>
      </c>
      <c r="DN11" s="13">
        <f t="shared" si="5"/>
        <v>0</v>
      </c>
      <c r="DO11" s="13">
        <f t="shared" si="6"/>
        <v>0</v>
      </c>
      <c r="DP11" s="13">
        <f t="shared" si="7"/>
        <v>0</v>
      </c>
      <c r="DQ11" s="13">
        <f t="shared" si="22"/>
        <v>0</v>
      </c>
      <c r="DR11" s="13">
        <f t="shared" si="8"/>
        <v>0</v>
      </c>
      <c r="DS11" s="13">
        <f t="shared" si="8"/>
        <v>0</v>
      </c>
      <c r="DT11">
        <f t="shared" si="9"/>
        <v>10</v>
      </c>
    </row>
    <row r="12" spans="1:124" ht="18" customHeight="1" x14ac:dyDescent="0.25">
      <c r="A12" s="29" t="s">
        <v>59</v>
      </c>
      <c r="B12" s="8" t="s">
        <v>37</v>
      </c>
      <c r="D12" s="68" t="s">
        <v>20</v>
      </c>
      <c r="E12" s="10"/>
      <c r="F12" s="10"/>
      <c r="G12" s="10"/>
      <c r="H12" s="10"/>
      <c r="I12" s="10"/>
      <c r="J12" s="45"/>
      <c r="K12" s="10"/>
      <c r="L12" s="10"/>
      <c r="M12" s="10"/>
      <c r="N12" s="10"/>
      <c r="O12" s="10"/>
      <c r="P12" s="45"/>
      <c r="Q12" s="10"/>
      <c r="R12" s="10" t="s">
        <v>124</v>
      </c>
      <c r="S12" s="10"/>
      <c r="T12" s="10" t="s">
        <v>9</v>
      </c>
      <c r="U12" s="10"/>
      <c r="V12" s="45"/>
      <c r="W12" s="10"/>
      <c r="X12" s="10"/>
      <c r="Y12" s="10"/>
      <c r="Z12" s="10"/>
      <c r="AA12" s="10"/>
      <c r="AB12" s="45"/>
      <c r="AC12" s="10"/>
      <c r="AD12" s="10"/>
      <c r="AE12" s="10"/>
      <c r="AF12" s="10"/>
      <c r="AG12" s="10"/>
      <c r="AH12" s="45"/>
      <c r="AI12" s="10"/>
      <c r="AJ12" s="10"/>
      <c r="AK12" s="10"/>
      <c r="AL12" s="10"/>
      <c r="AM12" s="10"/>
      <c r="AN12" s="45"/>
      <c r="AO12" s="10" t="s">
        <v>11</v>
      </c>
      <c r="AP12" s="10"/>
      <c r="AQ12" s="10" t="s">
        <v>124</v>
      </c>
      <c r="AR12" s="10" t="s">
        <v>9</v>
      </c>
      <c r="AS12" s="10"/>
      <c r="AT12" s="45"/>
      <c r="AU12" s="10"/>
      <c r="AV12" s="10"/>
      <c r="AW12" s="10"/>
      <c r="AX12" s="10"/>
      <c r="AY12" s="10"/>
      <c r="AZ12" s="45"/>
      <c r="BA12" s="10"/>
      <c r="BB12" s="10"/>
      <c r="BC12" s="10"/>
      <c r="BD12" s="10"/>
      <c r="BE12" s="45"/>
      <c r="BF12" s="10"/>
      <c r="BG12" s="10"/>
      <c r="BH12" s="10"/>
      <c r="BI12" s="10"/>
      <c r="BJ12" s="10"/>
      <c r="BK12" s="45"/>
      <c r="BL12" s="10"/>
      <c r="BM12" s="10"/>
      <c r="BN12" s="10" t="s">
        <v>9</v>
      </c>
      <c r="BO12" s="10"/>
      <c r="BP12" s="10"/>
      <c r="BQ12" s="45"/>
      <c r="BR12" s="10"/>
      <c r="BS12" s="10"/>
      <c r="BT12" s="10"/>
      <c r="BU12" s="10" t="s">
        <v>124</v>
      </c>
      <c r="BV12" s="10"/>
      <c r="BW12" s="45"/>
      <c r="BX12" s="10"/>
      <c r="BY12" s="10"/>
      <c r="BZ12" s="10"/>
      <c r="CA12" s="10"/>
      <c r="CB12" s="10"/>
      <c r="CC12" s="45"/>
      <c r="CD12" s="10" t="s">
        <v>11</v>
      </c>
      <c r="CE12" s="10"/>
      <c r="CF12" s="10"/>
      <c r="CG12" s="10"/>
      <c r="CH12" s="10"/>
      <c r="CI12" s="45"/>
      <c r="CJ12" s="10"/>
      <c r="CK12" s="10" t="s">
        <v>124</v>
      </c>
      <c r="CL12" s="10" t="s">
        <v>9</v>
      </c>
      <c r="CM12" s="10"/>
      <c r="CN12" s="10"/>
      <c r="CO12" s="45"/>
      <c r="CP12" s="10"/>
      <c r="CQ12" s="10"/>
      <c r="CR12" s="10"/>
      <c r="CS12" s="10"/>
      <c r="CT12" s="10"/>
      <c r="CU12" s="10"/>
      <c r="CV12" s="13">
        <v>4</v>
      </c>
      <c r="CW12" s="16">
        <f t="shared" si="0"/>
        <v>4</v>
      </c>
      <c r="CX12" s="13">
        <f t="shared" si="10"/>
        <v>0</v>
      </c>
      <c r="CY12" s="13">
        <f t="shared" si="11"/>
        <v>0</v>
      </c>
      <c r="CZ12" s="13">
        <f t="shared" si="1"/>
        <v>0</v>
      </c>
      <c r="DA12" s="13">
        <f t="shared" si="12"/>
        <v>0</v>
      </c>
      <c r="DB12" s="13">
        <f t="shared" si="13"/>
        <v>0</v>
      </c>
      <c r="DC12" s="13">
        <f t="shared" si="14"/>
        <v>0</v>
      </c>
      <c r="DD12" s="13">
        <f t="shared" si="15"/>
        <v>0</v>
      </c>
      <c r="DE12" s="13">
        <f t="shared" si="2"/>
        <v>0</v>
      </c>
      <c r="DF12" s="13">
        <f t="shared" si="16"/>
        <v>0</v>
      </c>
      <c r="DG12" s="13">
        <f t="shared" si="17"/>
        <v>0</v>
      </c>
      <c r="DH12" s="13">
        <f t="shared" si="18"/>
        <v>0</v>
      </c>
      <c r="DI12" s="13">
        <f t="shared" si="19"/>
        <v>2</v>
      </c>
      <c r="DJ12" s="13">
        <f t="shared" si="20"/>
        <v>0</v>
      </c>
      <c r="DK12" s="13">
        <f t="shared" si="21"/>
        <v>0</v>
      </c>
      <c r="DL12" s="13">
        <f t="shared" si="3"/>
        <v>0</v>
      </c>
      <c r="DM12" s="13">
        <f t="shared" si="4"/>
        <v>0</v>
      </c>
      <c r="DN12" s="13">
        <f t="shared" si="5"/>
        <v>0</v>
      </c>
      <c r="DO12" s="13">
        <f t="shared" si="6"/>
        <v>0</v>
      </c>
      <c r="DP12" s="13">
        <f t="shared" si="7"/>
        <v>0</v>
      </c>
      <c r="DQ12" s="13">
        <f t="shared" si="22"/>
        <v>0</v>
      </c>
      <c r="DR12" s="13">
        <f t="shared" si="8"/>
        <v>0</v>
      </c>
      <c r="DS12" s="13">
        <f t="shared" si="8"/>
        <v>0</v>
      </c>
      <c r="DT12">
        <f t="shared" si="9"/>
        <v>10</v>
      </c>
    </row>
    <row r="13" spans="1:124" ht="18" customHeight="1" x14ac:dyDescent="0.3">
      <c r="A13" s="29" t="s">
        <v>18</v>
      </c>
      <c r="B13" s="8" t="s">
        <v>18</v>
      </c>
      <c r="C13" s="1" t="s">
        <v>19</v>
      </c>
      <c r="D13" s="68" t="s">
        <v>22</v>
      </c>
      <c r="E13" s="10"/>
      <c r="F13" s="10"/>
      <c r="G13" s="10"/>
      <c r="H13" s="10"/>
      <c r="I13" s="10"/>
      <c r="J13" s="45"/>
      <c r="K13" s="10"/>
      <c r="L13" s="10"/>
      <c r="M13" s="10"/>
      <c r="N13" s="10"/>
      <c r="O13" s="10"/>
      <c r="P13" s="45"/>
      <c r="Q13" s="10"/>
      <c r="R13" s="10" t="s">
        <v>124</v>
      </c>
      <c r="S13" s="10"/>
      <c r="T13" s="10" t="s">
        <v>9</v>
      </c>
      <c r="U13" s="10"/>
      <c r="V13" s="45"/>
      <c r="W13" s="10"/>
      <c r="X13" s="10"/>
      <c r="Y13" s="10"/>
      <c r="Z13" s="10"/>
      <c r="AA13" s="10"/>
      <c r="AB13" s="45"/>
      <c r="AC13" s="10"/>
      <c r="AD13" s="10"/>
      <c r="AE13" s="10"/>
      <c r="AF13" s="10"/>
      <c r="AG13" s="10"/>
      <c r="AH13" s="45"/>
      <c r="AI13" s="10"/>
      <c r="AJ13" s="10"/>
      <c r="AK13" s="10"/>
      <c r="AL13" s="10"/>
      <c r="AM13" s="10"/>
      <c r="AN13" s="45"/>
      <c r="AO13" s="10" t="s">
        <v>11</v>
      </c>
      <c r="AP13" s="10"/>
      <c r="AQ13" s="10" t="s">
        <v>124</v>
      </c>
      <c r="AR13" s="10" t="s">
        <v>9</v>
      </c>
      <c r="AS13" s="10"/>
      <c r="AT13" s="45"/>
      <c r="AU13" s="10"/>
      <c r="AV13" s="10"/>
      <c r="AW13" s="10"/>
      <c r="AX13" s="10"/>
      <c r="AY13" s="10"/>
      <c r="AZ13" s="45"/>
      <c r="BA13" s="10"/>
      <c r="BB13" s="10"/>
      <c r="BC13" s="10"/>
      <c r="BD13" s="10"/>
      <c r="BE13" s="45"/>
      <c r="BF13" s="10"/>
      <c r="BG13" s="10"/>
      <c r="BH13" s="10"/>
      <c r="BI13" s="10"/>
      <c r="BJ13" s="10"/>
      <c r="BK13" s="45"/>
      <c r="BL13" s="10"/>
      <c r="BM13" s="10"/>
      <c r="BN13" s="10" t="s">
        <v>9</v>
      </c>
      <c r="BO13" s="10"/>
      <c r="BP13" s="10"/>
      <c r="BQ13" s="45"/>
      <c r="BR13" s="10"/>
      <c r="BS13" s="10"/>
      <c r="BT13" s="10"/>
      <c r="BU13" s="10" t="s">
        <v>124</v>
      </c>
      <c r="BV13" s="10"/>
      <c r="BW13" s="45"/>
      <c r="BX13" s="10"/>
      <c r="BY13" s="10"/>
      <c r="BZ13" s="10"/>
      <c r="CA13" s="10"/>
      <c r="CB13" s="10"/>
      <c r="CC13" s="45"/>
      <c r="CD13" s="10" t="s">
        <v>11</v>
      </c>
      <c r="CE13" s="10"/>
      <c r="CF13" s="10"/>
      <c r="CG13" s="10"/>
      <c r="CH13" s="10"/>
      <c r="CI13" s="45"/>
      <c r="CJ13" s="10"/>
      <c r="CK13" s="10" t="s">
        <v>124</v>
      </c>
      <c r="CL13" s="10" t="s">
        <v>9</v>
      </c>
      <c r="CM13" s="10"/>
      <c r="CN13" s="10"/>
      <c r="CO13" s="45"/>
      <c r="CP13" s="10"/>
      <c r="CQ13" s="10"/>
      <c r="CR13" s="10"/>
      <c r="CS13" s="10"/>
      <c r="CT13" s="10"/>
      <c r="CU13" s="10"/>
      <c r="CV13" s="13">
        <v>4</v>
      </c>
      <c r="CW13" s="16">
        <f t="shared" si="0"/>
        <v>4</v>
      </c>
      <c r="CX13" s="13">
        <f t="shared" si="10"/>
        <v>0</v>
      </c>
      <c r="CY13" s="13">
        <f t="shared" si="11"/>
        <v>0</v>
      </c>
      <c r="CZ13" s="13">
        <f t="shared" si="1"/>
        <v>0</v>
      </c>
      <c r="DA13" s="13">
        <f t="shared" si="12"/>
        <v>0</v>
      </c>
      <c r="DB13" s="13">
        <f t="shared" si="13"/>
        <v>0</v>
      </c>
      <c r="DC13" s="13">
        <f t="shared" si="14"/>
        <v>0</v>
      </c>
      <c r="DD13" s="13">
        <f t="shared" si="15"/>
        <v>0</v>
      </c>
      <c r="DE13" s="13">
        <f t="shared" si="2"/>
        <v>0</v>
      </c>
      <c r="DF13" s="13">
        <f t="shared" si="16"/>
        <v>0</v>
      </c>
      <c r="DG13" s="13">
        <f t="shared" si="17"/>
        <v>0</v>
      </c>
      <c r="DH13" s="13">
        <f t="shared" si="18"/>
        <v>0</v>
      </c>
      <c r="DI13" s="13">
        <f t="shared" si="19"/>
        <v>2</v>
      </c>
      <c r="DJ13" s="13">
        <f t="shared" si="20"/>
        <v>0</v>
      </c>
      <c r="DK13" s="13">
        <f t="shared" si="21"/>
        <v>0</v>
      </c>
      <c r="DL13" s="13">
        <f t="shared" si="3"/>
        <v>0</v>
      </c>
      <c r="DM13" s="13">
        <f t="shared" si="4"/>
        <v>0</v>
      </c>
      <c r="DN13" s="13">
        <f t="shared" si="5"/>
        <v>0</v>
      </c>
      <c r="DO13" s="13">
        <f t="shared" si="6"/>
        <v>0</v>
      </c>
      <c r="DP13" s="13">
        <f t="shared" si="7"/>
        <v>0</v>
      </c>
      <c r="DQ13" s="13">
        <f t="shared" si="22"/>
        <v>0</v>
      </c>
      <c r="DR13" s="13">
        <f t="shared" si="8"/>
        <v>0</v>
      </c>
      <c r="DS13" s="13">
        <f t="shared" si="8"/>
        <v>0</v>
      </c>
      <c r="DT13">
        <f t="shared" si="9"/>
        <v>10</v>
      </c>
    </row>
    <row r="14" spans="1:124" ht="18" customHeight="1" x14ac:dyDescent="0.3">
      <c r="A14" s="29" t="s">
        <v>39</v>
      </c>
      <c r="B14" s="8" t="s">
        <v>40</v>
      </c>
      <c r="C14" s="1"/>
      <c r="D14" s="68" t="s">
        <v>24</v>
      </c>
      <c r="E14" s="10"/>
      <c r="F14" s="10"/>
      <c r="G14" s="10"/>
      <c r="H14" s="10"/>
      <c r="I14" s="10"/>
      <c r="J14" s="45"/>
      <c r="K14" s="10"/>
      <c r="L14" s="10"/>
      <c r="M14" s="10"/>
      <c r="N14" s="10"/>
      <c r="O14" s="10"/>
      <c r="P14" s="45"/>
      <c r="Q14" s="10"/>
      <c r="R14" s="10" t="s">
        <v>124</v>
      </c>
      <c r="S14" s="10"/>
      <c r="T14" s="10" t="s">
        <v>9</v>
      </c>
      <c r="U14" s="10"/>
      <c r="V14" s="45"/>
      <c r="W14" s="10"/>
      <c r="X14" s="10"/>
      <c r="Y14" s="10"/>
      <c r="Z14" s="10"/>
      <c r="AA14" s="10"/>
      <c r="AB14" s="45"/>
      <c r="AC14" s="10"/>
      <c r="AD14" s="10"/>
      <c r="AE14" s="10"/>
      <c r="AF14" s="10"/>
      <c r="AG14" s="10"/>
      <c r="AH14" s="45"/>
      <c r="AI14" s="10"/>
      <c r="AJ14" s="10"/>
      <c r="AK14" s="10"/>
      <c r="AL14" s="10"/>
      <c r="AM14" s="10"/>
      <c r="AN14" s="45"/>
      <c r="AO14" s="10" t="s">
        <v>11</v>
      </c>
      <c r="AP14" s="10"/>
      <c r="AQ14" s="10" t="s">
        <v>124</v>
      </c>
      <c r="AR14" s="10" t="s">
        <v>9</v>
      </c>
      <c r="AS14" s="10"/>
      <c r="AT14" s="45"/>
      <c r="AU14" s="10"/>
      <c r="AV14" s="10"/>
      <c r="AW14" s="10"/>
      <c r="AX14" s="10"/>
      <c r="AY14" s="10"/>
      <c r="AZ14" s="45"/>
      <c r="BA14" s="10"/>
      <c r="BB14" s="10"/>
      <c r="BC14" s="10"/>
      <c r="BD14" s="10"/>
      <c r="BE14" s="45"/>
      <c r="BF14" s="10"/>
      <c r="BG14" s="10"/>
      <c r="BH14" s="10"/>
      <c r="BI14" s="10"/>
      <c r="BJ14" s="10"/>
      <c r="BK14" s="45"/>
      <c r="BL14" s="10"/>
      <c r="BM14" s="10"/>
      <c r="BN14" s="10" t="s">
        <v>9</v>
      </c>
      <c r="BO14" s="10"/>
      <c r="BP14" s="10"/>
      <c r="BQ14" s="45"/>
      <c r="BR14" s="10"/>
      <c r="BS14" s="10"/>
      <c r="BT14" s="10"/>
      <c r="BU14" s="10" t="s">
        <v>124</v>
      </c>
      <c r="BV14" s="10"/>
      <c r="BW14" s="45"/>
      <c r="BX14" s="10"/>
      <c r="BY14" s="10"/>
      <c r="BZ14" s="10"/>
      <c r="CA14" s="10"/>
      <c r="CB14" s="10"/>
      <c r="CC14" s="45"/>
      <c r="CD14" s="10" t="s">
        <v>11</v>
      </c>
      <c r="CE14" s="10"/>
      <c r="CF14" s="10"/>
      <c r="CG14" s="10"/>
      <c r="CH14" s="10"/>
      <c r="CI14" s="45"/>
      <c r="CJ14" s="10"/>
      <c r="CK14" s="10" t="s">
        <v>124</v>
      </c>
      <c r="CL14" s="10" t="s">
        <v>9</v>
      </c>
      <c r="CM14" s="10"/>
      <c r="CN14" s="10"/>
      <c r="CO14" s="45"/>
      <c r="CP14" s="10"/>
      <c r="CQ14" s="10"/>
      <c r="CR14" s="10"/>
      <c r="CS14" s="10"/>
      <c r="CT14" s="10"/>
      <c r="CU14" s="10"/>
      <c r="CV14" s="13">
        <v>4</v>
      </c>
      <c r="CW14" s="16">
        <f t="shared" si="0"/>
        <v>4</v>
      </c>
      <c r="CX14" s="13">
        <f t="shared" si="10"/>
        <v>0</v>
      </c>
      <c r="CY14" s="13">
        <f t="shared" si="11"/>
        <v>0</v>
      </c>
      <c r="CZ14" s="13">
        <f t="shared" si="1"/>
        <v>0</v>
      </c>
      <c r="DA14" s="13">
        <f t="shared" si="12"/>
        <v>0</v>
      </c>
      <c r="DB14" s="13">
        <f t="shared" si="13"/>
        <v>0</v>
      </c>
      <c r="DC14" s="13">
        <f t="shared" si="14"/>
        <v>0</v>
      </c>
      <c r="DD14" s="13">
        <f t="shared" si="15"/>
        <v>0</v>
      </c>
      <c r="DE14" s="13">
        <f t="shared" si="2"/>
        <v>0</v>
      </c>
      <c r="DF14" s="13">
        <f t="shared" si="16"/>
        <v>0</v>
      </c>
      <c r="DG14" s="13">
        <f t="shared" si="17"/>
        <v>0</v>
      </c>
      <c r="DH14" s="13">
        <f t="shared" si="18"/>
        <v>0</v>
      </c>
      <c r="DI14" s="13">
        <f t="shared" si="19"/>
        <v>2</v>
      </c>
      <c r="DJ14" s="13">
        <f t="shared" si="20"/>
        <v>0</v>
      </c>
      <c r="DK14" s="13">
        <f t="shared" si="21"/>
        <v>0</v>
      </c>
      <c r="DL14" s="13">
        <f t="shared" si="3"/>
        <v>0</v>
      </c>
      <c r="DM14" s="13">
        <f t="shared" si="4"/>
        <v>0</v>
      </c>
      <c r="DN14" s="13">
        <f t="shared" si="5"/>
        <v>0</v>
      </c>
      <c r="DO14" s="13">
        <f t="shared" si="6"/>
        <v>0</v>
      </c>
      <c r="DP14" s="13">
        <f t="shared" si="7"/>
        <v>0</v>
      </c>
      <c r="DQ14" s="13">
        <f t="shared" si="22"/>
        <v>0</v>
      </c>
      <c r="DR14" s="13">
        <f t="shared" si="8"/>
        <v>0</v>
      </c>
      <c r="DS14" s="13">
        <f t="shared" si="8"/>
        <v>0</v>
      </c>
      <c r="DT14">
        <f t="shared" si="9"/>
        <v>10</v>
      </c>
    </row>
    <row r="15" spans="1:124" ht="18" customHeight="1" x14ac:dyDescent="0.3">
      <c r="A15" s="29" t="s">
        <v>25</v>
      </c>
      <c r="B15" s="8" t="s">
        <v>26</v>
      </c>
      <c r="C15" s="1"/>
      <c r="D15" s="68" t="s">
        <v>69</v>
      </c>
      <c r="E15" s="10"/>
      <c r="F15" s="10"/>
      <c r="G15" s="10"/>
      <c r="H15" s="10"/>
      <c r="I15" s="10"/>
      <c r="J15" s="45"/>
      <c r="K15" s="10"/>
      <c r="L15" s="10"/>
      <c r="M15" s="10"/>
      <c r="N15" s="10"/>
      <c r="O15" s="10"/>
      <c r="P15" s="45"/>
      <c r="Q15" s="10"/>
      <c r="R15" s="10" t="s">
        <v>124</v>
      </c>
      <c r="S15" s="10"/>
      <c r="T15" s="10" t="s">
        <v>9</v>
      </c>
      <c r="U15" s="10"/>
      <c r="V15" s="45"/>
      <c r="W15" s="10"/>
      <c r="X15" s="10"/>
      <c r="Y15" s="10"/>
      <c r="Z15" s="10"/>
      <c r="AA15" s="10"/>
      <c r="AB15" s="45"/>
      <c r="AC15" s="10"/>
      <c r="AD15" s="10"/>
      <c r="AE15" s="10"/>
      <c r="AF15" s="10"/>
      <c r="AG15" s="10"/>
      <c r="AH15" s="45"/>
      <c r="AI15" s="10"/>
      <c r="AJ15" s="10"/>
      <c r="AK15" s="10"/>
      <c r="AL15" s="10"/>
      <c r="AM15" s="10"/>
      <c r="AN15" s="45"/>
      <c r="AO15" s="10"/>
      <c r="AP15" s="10" t="s">
        <v>11</v>
      </c>
      <c r="AQ15" s="10" t="s">
        <v>124</v>
      </c>
      <c r="AR15" s="10" t="s">
        <v>9</v>
      </c>
      <c r="AS15" s="10"/>
      <c r="AT15" s="45"/>
      <c r="AU15" s="10"/>
      <c r="AV15" s="10"/>
      <c r="AW15" s="10"/>
      <c r="AX15" s="10"/>
      <c r="AY15" s="10"/>
      <c r="AZ15" s="45"/>
      <c r="BA15" s="10"/>
      <c r="BB15" s="10"/>
      <c r="BC15" s="10"/>
      <c r="BD15" s="10"/>
      <c r="BE15" s="45"/>
      <c r="BF15" s="10"/>
      <c r="BG15" s="10"/>
      <c r="BH15" s="10"/>
      <c r="BI15" s="10"/>
      <c r="BJ15" s="10"/>
      <c r="BK15" s="45"/>
      <c r="BL15" s="10"/>
      <c r="BM15" s="10"/>
      <c r="BN15" s="10" t="s">
        <v>9</v>
      </c>
      <c r="BO15" s="10"/>
      <c r="BP15" s="10"/>
      <c r="BQ15" s="45"/>
      <c r="BR15" s="10"/>
      <c r="BS15" s="10"/>
      <c r="BT15" s="10"/>
      <c r="BU15" s="10" t="s">
        <v>124</v>
      </c>
      <c r="BV15" s="10"/>
      <c r="BW15" s="45"/>
      <c r="BX15" s="10"/>
      <c r="BY15" s="10"/>
      <c r="BZ15" s="10"/>
      <c r="CA15" s="10" t="s">
        <v>11</v>
      </c>
      <c r="CB15" s="10"/>
      <c r="CC15" s="45"/>
      <c r="CD15" s="10"/>
      <c r="CE15" s="10"/>
      <c r="CF15" s="10"/>
      <c r="CG15" s="10"/>
      <c r="CH15" s="10"/>
      <c r="CI15" s="45"/>
      <c r="CJ15" s="10"/>
      <c r="CK15" s="10" t="s">
        <v>124</v>
      </c>
      <c r="CL15" s="10" t="s">
        <v>9</v>
      </c>
      <c r="CM15" s="10"/>
      <c r="CN15" s="10"/>
      <c r="CO15" s="45"/>
      <c r="CP15" s="10"/>
      <c r="CQ15" s="10"/>
      <c r="CR15" s="10"/>
      <c r="CS15" s="10"/>
      <c r="CT15" s="10"/>
      <c r="CU15" s="10"/>
      <c r="CV15" s="13">
        <v>4</v>
      </c>
      <c r="CW15" s="16">
        <f t="shared" si="0"/>
        <v>4</v>
      </c>
      <c r="CX15" s="13">
        <f t="shared" si="10"/>
        <v>0</v>
      </c>
      <c r="CY15" s="13">
        <f t="shared" si="11"/>
        <v>0</v>
      </c>
      <c r="CZ15" s="13">
        <f t="shared" ref="CZ15:CZ16" si="23">COUNTIF(E15:CU15,"ВИС")</f>
        <v>0</v>
      </c>
      <c r="DA15" s="13">
        <f t="shared" ref="DA15:DA16" si="24">COUNTIF(E15:CU15,"БИО")</f>
        <v>0</v>
      </c>
      <c r="DB15" s="13">
        <f t="shared" ref="DB15:DB16" si="25">COUNTIF(E15:CU15,"ГЕО")</f>
        <v>0</v>
      </c>
      <c r="DC15" s="13">
        <f t="shared" ref="DC15:DC16" si="26">COUNTIF(E15:CU15,"ИНФ")</f>
        <v>0</v>
      </c>
      <c r="DD15" s="13">
        <f t="shared" ref="DD15:DD16" si="27">COUNTIF(E15:CU15,"ИСТ")</f>
        <v>0</v>
      </c>
      <c r="DE15" s="13">
        <f t="shared" ref="DE15:DE16" si="28">COUNTIF(E15:CU15,"ЛИТ")</f>
        <v>0</v>
      </c>
      <c r="DF15" s="13">
        <f t="shared" ref="DF15:DF16" si="29">COUNTIF(E15:CU15,"ОБЩ")</f>
        <v>0</v>
      </c>
      <c r="DG15" s="13">
        <f t="shared" ref="DG15:DG16" si="30">COUNTIF(E15:CU15,"ФИЗ")</f>
        <v>0</v>
      </c>
      <c r="DH15" s="13">
        <f t="shared" ref="DH15:DH16" si="31">COUNTIF(E15:CU15,"ХИМ")</f>
        <v>0</v>
      </c>
      <c r="DI15" s="13">
        <f t="shared" ref="DI15:DI16" si="32">COUNTIF(E15:CU15,"АНГ")</f>
        <v>2</v>
      </c>
      <c r="DJ15" s="13">
        <f t="shared" ref="DJ15:DJ16" si="33">COUNTIF(E15:CU15,"НЕМ")</f>
        <v>0</v>
      </c>
      <c r="DK15" s="13">
        <f t="shared" ref="DK15:DK16" si="34">COUNTIF(E15:CU15,"ФРА")</f>
        <v>0</v>
      </c>
      <c r="DL15" s="13">
        <f t="shared" ref="DL15:DL16" si="35">COUNTIF(E15:CU15,"ОКР")</f>
        <v>0</v>
      </c>
      <c r="DM15" s="13">
        <f t="shared" ref="DM15:DM16" si="36">COUNTIF(E15:CU15,"ИЗО")</f>
        <v>0</v>
      </c>
      <c r="DN15" s="13">
        <f t="shared" ref="DN15:DN16" si="37">COUNTIF(E15:CU15,"КУБ")</f>
        <v>0</v>
      </c>
      <c r="DO15" s="13">
        <f t="shared" ref="DO15:DO16" si="38">COUNTIF(E15:CU15,"МУЗ")</f>
        <v>0</v>
      </c>
      <c r="DP15" s="13">
        <f t="shared" ref="DP15:DP16" si="39">COUNTIF(E15:CU15,"ОБЗ")</f>
        <v>0</v>
      </c>
      <c r="DQ15" s="13">
        <f t="shared" ref="DQ15:DQ16" si="40">COUNTIF(E15:CU15,"ТЕХ")</f>
        <v>0</v>
      </c>
      <c r="DR15" s="13">
        <f t="shared" ref="DR15:DS16" si="41">COUNTIF(E15:CU15,"ФЗР")</f>
        <v>0</v>
      </c>
      <c r="DS15" s="13">
        <f t="shared" si="41"/>
        <v>0</v>
      </c>
      <c r="DT15">
        <f t="shared" si="9"/>
        <v>10</v>
      </c>
    </row>
    <row r="16" spans="1:124" ht="18" customHeight="1" x14ac:dyDescent="0.3">
      <c r="A16" s="29" t="s">
        <v>63</v>
      </c>
      <c r="B16" s="8" t="s">
        <v>64</v>
      </c>
      <c r="C16" s="1"/>
      <c r="D16" s="68" t="s">
        <v>103</v>
      </c>
      <c r="E16" s="10"/>
      <c r="F16" s="10"/>
      <c r="G16" s="10"/>
      <c r="H16" s="10"/>
      <c r="I16" s="10"/>
      <c r="J16" s="45"/>
      <c r="K16" s="10"/>
      <c r="L16" s="10"/>
      <c r="M16" s="10"/>
      <c r="N16" s="10"/>
      <c r="O16" s="10"/>
      <c r="P16" s="45"/>
      <c r="Q16" s="10"/>
      <c r="R16" s="10" t="s">
        <v>124</v>
      </c>
      <c r="S16" s="10"/>
      <c r="T16" s="10" t="s">
        <v>9</v>
      </c>
      <c r="U16" s="10"/>
      <c r="V16" s="45"/>
      <c r="W16" s="10"/>
      <c r="X16" s="10"/>
      <c r="Y16" s="10"/>
      <c r="Z16" s="10"/>
      <c r="AA16" s="10"/>
      <c r="AB16" s="45"/>
      <c r="AC16" s="10"/>
      <c r="AD16" s="10"/>
      <c r="AE16" s="10"/>
      <c r="AF16" s="10"/>
      <c r="AG16" s="10"/>
      <c r="AH16" s="45"/>
      <c r="AI16" s="10"/>
      <c r="AJ16" s="10"/>
      <c r="AK16" s="10"/>
      <c r="AL16" s="10"/>
      <c r="AM16" s="10"/>
      <c r="AN16" s="45"/>
      <c r="AO16" s="10"/>
      <c r="AP16" s="10" t="s">
        <v>11</v>
      </c>
      <c r="AQ16" s="10" t="s">
        <v>124</v>
      </c>
      <c r="AR16" s="10" t="s">
        <v>9</v>
      </c>
      <c r="AS16" s="10"/>
      <c r="AT16" s="45"/>
      <c r="AU16" s="10"/>
      <c r="AV16" s="10"/>
      <c r="AW16" s="10"/>
      <c r="AX16" s="10"/>
      <c r="AY16" s="10"/>
      <c r="AZ16" s="45"/>
      <c r="BA16" s="10"/>
      <c r="BB16" s="10"/>
      <c r="BC16" s="10"/>
      <c r="BD16" s="10"/>
      <c r="BE16" s="45"/>
      <c r="BF16" s="10"/>
      <c r="BG16" s="10"/>
      <c r="BH16" s="10"/>
      <c r="BI16" s="10"/>
      <c r="BJ16" s="10"/>
      <c r="BK16" s="45"/>
      <c r="BL16" s="10"/>
      <c r="BM16" s="10"/>
      <c r="BN16" s="10" t="s">
        <v>9</v>
      </c>
      <c r="BO16" s="10"/>
      <c r="BP16" s="10"/>
      <c r="BQ16" s="45"/>
      <c r="BR16" s="10"/>
      <c r="BS16" s="10"/>
      <c r="BT16" s="10"/>
      <c r="BU16" s="10" t="s">
        <v>124</v>
      </c>
      <c r="BV16" s="10"/>
      <c r="BW16" s="45"/>
      <c r="BX16" s="10"/>
      <c r="BY16" s="10"/>
      <c r="BZ16" s="10"/>
      <c r="CA16" s="10" t="s">
        <v>11</v>
      </c>
      <c r="CB16" s="10"/>
      <c r="CC16" s="45"/>
      <c r="CD16" s="10"/>
      <c r="CE16" s="10"/>
      <c r="CF16" s="10"/>
      <c r="CG16" s="10"/>
      <c r="CH16" s="10"/>
      <c r="CI16" s="45"/>
      <c r="CJ16" s="10"/>
      <c r="CK16" s="10" t="s">
        <v>124</v>
      </c>
      <c r="CL16" s="10" t="s">
        <v>9</v>
      </c>
      <c r="CM16" s="10"/>
      <c r="CN16" s="10"/>
      <c r="CO16" s="45"/>
      <c r="CP16" s="10"/>
      <c r="CQ16" s="10"/>
      <c r="CR16" s="10"/>
      <c r="CS16" s="10"/>
      <c r="CT16" s="10"/>
      <c r="CU16" s="10"/>
      <c r="CV16" s="13">
        <v>4</v>
      </c>
      <c r="CW16" s="16">
        <f t="shared" si="0"/>
        <v>4</v>
      </c>
      <c r="CX16" s="13">
        <f t="shared" si="10"/>
        <v>0</v>
      </c>
      <c r="CY16" s="13">
        <f t="shared" si="11"/>
        <v>0</v>
      </c>
      <c r="CZ16" s="13">
        <f t="shared" si="23"/>
        <v>0</v>
      </c>
      <c r="DA16" s="13">
        <f t="shared" si="24"/>
        <v>0</v>
      </c>
      <c r="DB16" s="13">
        <f t="shared" si="25"/>
        <v>0</v>
      </c>
      <c r="DC16" s="13">
        <f t="shared" si="26"/>
        <v>0</v>
      </c>
      <c r="DD16" s="13">
        <f t="shared" si="27"/>
        <v>0</v>
      </c>
      <c r="DE16" s="13">
        <f t="shared" si="28"/>
        <v>0</v>
      </c>
      <c r="DF16" s="13">
        <f t="shared" si="29"/>
        <v>0</v>
      </c>
      <c r="DG16" s="13">
        <f t="shared" si="30"/>
        <v>0</v>
      </c>
      <c r="DH16" s="13">
        <f t="shared" si="31"/>
        <v>0</v>
      </c>
      <c r="DI16" s="13">
        <f t="shared" si="32"/>
        <v>2</v>
      </c>
      <c r="DJ16" s="13">
        <f t="shared" si="33"/>
        <v>0</v>
      </c>
      <c r="DK16" s="13">
        <f t="shared" si="34"/>
        <v>0</v>
      </c>
      <c r="DL16" s="13">
        <f t="shared" si="35"/>
        <v>0</v>
      </c>
      <c r="DM16" s="13">
        <f t="shared" si="36"/>
        <v>0</v>
      </c>
      <c r="DN16" s="13">
        <f t="shared" si="37"/>
        <v>0</v>
      </c>
      <c r="DO16" s="13">
        <f t="shared" si="38"/>
        <v>0</v>
      </c>
      <c r="DP16" s="13">
        <f t="shared" si="39"/>
        <v>0</v>
      </c>
      <c r="DQ16" s="13">
        <f t="shared" si="40"/>
        <v>0</v>
      </c>
      <c r="DR16" s="13">
        <f t="shared" si="41"/>
        <v>0</v>
      </c>
      <c r="DS16" s="13">
        <f t="shared" si="41"/>
        <v>0</v>
      </c>
      <c r="DT16">
        <f t="shared" si="9"/>
        <v>10</v>
      </c>
    </row>
    <row r="17" spans="1:124" ht="18" customHeight="1" x14ac:dyDescent="0.25">
      <c r="A17" s="29" t="s">
        <v>6</v>
      </c>
      <c r="B17" s="8" t="s">
        <v>7</v>
      </c>
      <c r="D17" s="68" t="s">
        <v>104</v>
      </c>
      <c r="E17" s="10"/>
      <c r="F17" s="10"/>
      <c r="G17" s="10"/>
      <c r="H17" s="10"/>
      <c r="I17" s="10"/>
      <c r="J17" s="45"/>
      <c r="K17" s="10"/>
      <c r="L17" s="10"/>
      <c r="M17" s="10"/>
      <c r="N17" s="10"/>
      <c r="O17" s="10"/>
      <c r="P17" s="45"/>
      <c r="Q17" s="10"/>
      <c r="R17" s="10" t="s">
        <v>124</v>
      </c>
      <c r="S17" s="10"/>
      <c r="T17" s="10" t="s">
        <v>9</v>
      </c>
      <c r="U17" s="10"/>
      <c r="V17" s="45"/>
      <c r="W17" s="10"/>
      <c r="X17" s="10"/>
      <c r="Y17" s="10"/>
      <c r="Z17" s="10"/>
      <c r="AA17" s="10"/>
      <c r="AB17" s="45"/>
      <c r="AC17" s="10"/>
      <c r="AD17" s="10"/>
      <c r="AE17" s="10"/>
      <c r="AF17" s="10"/>
      <c r="AG17" s="10"/>
      <c r="AH17" s="45"/>
      <c r="AI17" s="10"/>
      <c r="AJ17" s="10"/>
      <c r="AK17" s="10"/>
      <c r="AL17" s="10"/>
      <c r="AM17" s="10"/>
      <c r="AN17" s="45"/>
      <c r="AO17" s="10"/>
      <c r="AP17" s="10" t="s">
        <v>11</v>
      </c>
      <c r="AQ17" s="10" t="s">
        <v>124</v>
      </c>
      <c r="AR17" s="10" t="s">
        <v>9</v>
      </c>
      <c r="AS17" s="10"/>
      <c r="AT17" s="45"/>
      <c r="AU17" s="10"/>
      <c r="AV17" s="10"/>
      <c r="AW17" s="10"/>
      <c r="AX17" s="10"/>
      <c r="AY17" s="10"/>
      <c r="AZ17" s="45"/>
      <c r="BA17" s="10"/>
      <c r="BB17" s="10"/>
      <c r="BC17" s="10"/>
      <c r="BD17" s="10"/>
      <c r="BE17" s="45"/>
      <c r="BF17" s="10"/>
      <c r="BG17" s="10"/>
      <c r="BH17" s="10"/>
      <c r="BI17" s="10"/>
      <c r="BJ17" s="10"/>
      <c r="BK17" s="45"/>
      <c r="BL17" s="10"/>
      <c r="BM17" s="10"/>
      <c r="BN17" s="10" t="s">
        <v>9</v>
      </c>
      <c r="BO17" s="10"/>
      <c r="BP17" s="10"/>
      <c r="BQ17" s="45"/>
      <c r="BR17" s="10"/>
      <c r="BS17" s="10"/>
      <c r="BT17" s="10"/>
      <c r="BU17" s="10" t="s">
        <v>124</v>
      </c>
      <c r="BV17" s="10"/>
      <c r="BW17" s="45"/>
      <c r="BX17" s="10"/>
      <c r="BY17" s="10"/>
      <c r="BZ17" s="10"/>
      <c r="CA17" s="10" t="s">
        <v>11</v>
      </c>
      <c r="CB17" s="10"/>
      <c r="CC17" s="45"/>
      <c r="CD17" s="10"/>
      <c r="CE17" s="10"/>
      <c r="CF17" s="10"/>
      <c r="CG17" s="10"/>
      <c r="CH17" s="10"/>
      <c r="CI17" s="45"/>
      <c r="CJ17" s="10"/>
      <c r="CK17" s="10" t="s">
        <v>124</v>
      </c>
      <c r="CL17" s="10" t="s">
        <v>9</v>
      </c>
      <c r="CM17" s="10"/>
      <c r="CN17" s="10"/>
      <c r="CO17" s="45"/>
      <c r="CP17" s="10"/>
      <c r="CQ17" s="10"/>
      <c r="CR17" s="10"/>
      <c r="CS17" s="10"/>
      <c r="CT17" s="10"/>
      <c r="CU17" s="10"/>
      <c r="CV17" s="13">
        <v>4</v>
      </c>
      <c r="CW17" s="16">
        <f t="shared" si="0"/>
        <v>4</v>
      </c>
      <c r="CX17" s="13">
        <f t="shared" si="10"/>
        <v>0</v>
      </c>
      <c r="CY17" s="13">
        <f t="shared" si="11"/>
        <v>0</v>
      </c>
      <c r="CZ17" s="13">
        <f t="shared" si="1"/>
        <v>0</v>
      </c>
      <c r="DA17" s="13">
        <f t="shared" si="12"/>
        <v>0</v>
      </c>
      <c r="DB17" s="13">
        <f t="shared" si="13"/>
        <v>0</v>
      </c>
      <c r="DC17" s="13">
        <f t="shared" si="14"/>
        <v>0</v>
      </c>
      <c r="DD17" s="13">
        <f t="shared" si="15"/>
        <v>0</v>
      </c>
      <c r="DE17" s="13">
        <f t="shared" si="2"/>
        <v>0</v>
      </c>
      <c r="DF17" s="13">
        <f t="shared" si="16"/>
        <v>0</v>
      </c>
      <c r="DG17" s="13">
        <f t="shared" si="17"/>
        <v>0</v>
      </c>
      <c r="DH17" s="13">
        <f t="shared" si="18"/>
        <v>0</v>
      </c>
      <c r="DI17" s="13">
        <f t="shared" si="19"/>
        <v>2</v>
      </c>
      <c r="DJ17" s="13">
        <f t="shared" si="20"/>
        <v>0</v>
      </c>
      <c r="DK17" s="13">
        <f t="shared" si="21"/>
        <v>0</v>
      </c>
      <c r="DL17" s="13">
        <f t="shared" si="3"/>
        <v>0</v>
      </c>
      <c r="DM17" s="13">
        <f t="shared" si="4"/>
        <v>0</v>
      </c>
      <c r="DN17" s="13">
        <f t="shared" si="5"/>
        <v>0</v>
      </c>
      <c r="DO17" s="13">
        <f t="shared" si="6"/>
        <v>0</v>
      </c>
      <c r="DP17" s="13">
        <f t="shared" si="7"/>
        <v>0</v>
      </c>
      <c r="DQ17" s="13">
        <f t="shared" si="22"/>
        <v>0</v>
      </c>
      <c r="DR17" s="13">
        <f t="shared" si="8"/>
        <v>0</v>
      </c>
      <c r="DS17" s="13">
        <f t="shared" si="8"/>
        <v>0</v>
      </c>
      <c r="DT17">
        <f t="shared" si="9"/>
        <v>10</v>
      </c>
    </row>
    <row r="18" spans="1:124" ht="18" customHeight="1" x14ac:dyDescent="0.25">
      <c r="A18" s="29" t="s">
        <v>16</v>
      </c>
      <c r="B18" s="8" t="s">
        <v>9</v>
      </c>
      <c r="D18" s="68" t="s">
        <v>27</v>
      </c>
      <c r="E18" s="10"/>
      <c r="F18" s="10"/>
      <c r="G18" s="10"/>
      <c r="H18" s="10"/>
      <c r="I18" s="10"/>
      <c r="J18" s="45"/>
      <c r="K18" s="10"/>
      <c r="L18" s="10"/>
      <c r="M18" s="10"/>
      <c r="N18" s="10"/>
      <c r="O18" s="10"/>
      <c r="P18" s="45"/>
      <c r="Q18" s="10"/>
      <c r="R18" s="10"/>
      <c r="S18" s="10" t="s">
        <v>124</v>
      </c>
      <c r="T18" s="10" t="s">
        <v>9</v>
      </c>
      <c r="U18" s="10"/>
      <c r="V18" s="45"/>
      <c r="W18" s="10"/>
      <c r="X18" s="10"/>
      <c r="Y18" s="10"/>
      <c r="Z18" s="10"/>
      <c r="AA18" s="10"/>
      <c r="AB18" s="45"/>
      <c r="AC18" s="10"/>
      <c r="AD18" s="10"/>
      <c r="AE18" s="10"/>
      <c r="AF18" s="10" t="s">
        <v>11</v>
      </c>
      <c r="AG18" s="10"/>
      <c r="AH18" s="45"/>
      <c r="AI18" s="10"/>
      <c r="AJ18" s="10"/>
      <c r="AK18" s="10"/>
      <c r="AL18" s="10"/>
      <c r="AM18" s="10"/>
      <c r="AN18" s="45"/>
      <c r="AO18" s="10"/>
      <c r="AP18" s="10"/>
      <c r="AQ18" s="10"/>
      <c r="AR18" s="10" t="s">
        <v>124</v>
      </c>
      <c r="AS18" s="10"/>
      <c r="AT18" s="45"/>
      <c r="AU18" s="10"/>
      <c r="AV18" s="10" t="s">
        <v>9</v>
      </c>
      <c r="AW18" s="10"/>
      <c r="AX18" s="10"/>
      <c r="AY18" s="10"/>
      <c r="AZ18" s="45"/>
      <c r="BA18" s="10"/>
      <c r="BB18" s="10"/>
      <c r="BC18" s="10"/>
      <c r="BD18" s="10"/>
      <c r="BE18" s="45"/>
      <c r="BF18" s="10"/>
      <c r="BG18" s="10" t="s">
        <v>124</v>
      </c>
      <c r="BH18" s="10"/>
      <c r="BI18" s="10"/>
      <c r="BJ18" s="10"/>
      <c r="BK18" s="45"/>
      <c r="BL18" s="10"/>
      <c r="BM18" s="10"/>
      <c r="BN18" s="10"/>
      <c r="BO18" s="10"/>
      <c r="BP18" s="10"/>
      <c r="BQ18" s="45"/>
      <c r="BR18" s="10"/>
      <c r="BS18" s="10" t="s">
        <v>11</v>
      </c>
      <c r="BT18" s="10"/>
      <c r="BU18" s="10" t="s">
        <v>9</v>
      </c>
      <c r="BV18" s="10"/>
      <c r="BW18" s="45"/>
      <c r="BX18" s="10"/>
      <c r="BY18" s="10" t="s">
        <v>124</v>
      </c>
      <c r="BZ18" s="10"/>
      <c r="CA18" s="10"/>
      <c r="CB18" s="10"/>
      <c r="CC18" s="45"/>
      <c r="CD18" s="10"/>
      <c r="CE18" s="10"/>
      <c r="CF18" s="10"/>
      <c r="CG18" s="10"/>
      <c r="CH18" s="10"/>
      <c r="CI18" s="45"/>
      <c r="CJ18" s="10"/>
      <c r="CK18" s="10"/>
      <c r="CL18" s="10" t="s">
        <v>9</v>
      </c>
      <c r="CM18" s="10" t="s">
        <v>124</v>
      </c>
      <c r="CO18" s="45"/>
      <c r="CP18" s="10"/>
      <c r="CQ18" s="10"/>
      <c r="CR18" s="10"/>
      <c r="CS18" s="10"/>
      <c r="CT18" s="10"/>
      <c r="CU18" s="10"/>
      <c r="CV18" s="13">
        <v>5</v>
      </c>
      <c r="CW18" s="16">
        <f t="shared" si="0"/>
        <v>4</v>
      </c>
      <c r="CX18" s="13">
        <f t="shared" si="10"/>
        <v>0</v>
      </c>
      <c r="CY18" s="13">
        <f t="shared" si="11"/>
        <v>0</v>
      </c>
      <c r="CZ18" s="13">
        <f t="shared" si="1"/>
        <v>0</v>
      </c>
      <c r="DA18" s="13">
        <f t="shared" si="12"/>
        <v>0</v>
      </c>
      <c r="DB18" s="13">
        <f t="shared" si="13"/>
        <v>0</v>
      </c>
      <c r="DC18" s="13">
        <f t="shared" si="14"/>
        <v>0</v>
      </c>
      <c r="DD18" s="13">
        <f t="shared" si="15"/>
        <v>0</v>
      </c>
      <c r="DE18" s="13">
        <f t="shared" si="2"/>
        <v>0</v>
      </c>
      <c r="DF18" s="13">
        <f t="shared" si="16"/>
        <v>0</v>
      </c>
      <c r="DG18" s="13">
        <f t="shared" si="17"/>
        <v>0</v>
      </c>
      <c r="DH18" s="13">
        <f t="shared" si="18"/>
        <v>0</v>
      </c>
      <c r="DI18" s="13">
        <f t="shared" si="19"/>
        <v>2</v>
      </c>
      <c r="DJ18" s="13">
        <f t="shared" si="20"/>
        <v>0</v>
      </c>
      <c r="DK18" s="13">
        <f t="shared" si="21"/>
        <v>0</v>
      </c>
      <c r="DL18" s="13">
        <f t="shared" si="3"/>
        <v>0</v>
      </c>
      <c r="DM18" s="13">
        <f t="shared" si="4"/>
        <v>0</v>
      </c>
      <c r="DN18" s="13">
        <f t="shared" si="5"/>
        <v>0</v>
      </c>
      <c r="DO18" s="13">
        <f t="shared" si="6"/>
        <v>0</v>
      </c>
      <c r="DP18" s="13">
        <f t="shared" si="7"/>
        <v>0</v>
      </c>
      <c r="DQ18" s="13">
        <f t="shared" si="22"/>
        <v>0</v>
      </c>
      <c r="DR18" s="13">
        <f t="shared" si="8"/>
        <v>0</v>
      </c>
      <c r="DS18" s="13">
        <f t="shared" si="8"/>
        <v>0</v>
      </c>
      <c r="DT18">
        <f t="shared" si="9"/>
        <v>11</v>
      </c>
    </row>
    <row r="19" spans="1:124" ht="18" customHeight="1" x14ac:dyDescent="0.3">
      <c r="A19" s="29" t="s">
        <v>60</v>
      </c>
      <c r="B19" s="8" t="s">
        <v>23</v>
      </c>
      <c r="C19" s="1"/>
      <c r="D19" s="68" t="s">
        <v>30</v>
      </c>
      <c r="E19" s="10"/>
      <c r="F19" s="10"/>
      <c r="G19" s="10"/>
      <c r="H19" s="10"/>
      <c r="I19" s="10"/>
      <c r="J19" s="45"/>
      <c r="K19" s="10"/>
      <c r="L19" s="10"/>
      <c r="M19" s="10"/>
      <c r="N19" s="10"/>
      <c r="O19" s="10"/>
      <c r="P19" s="45"/>
      <c r="Q19" s="10"/>
      <c r="R19" s="10"/>
      <c r="S19" s="10" t="s">
        <v>124</v>
      </c>
      <c r="T19" s="10" t="s">
        <v>9</v>
      </c>
      <c r="U19" s="10"/>
      <c r="V19" s="45"/>
      <c r="W19" s="10"/>
      <c r="X19" s="10"/>
      <c r="Y19" s="10"/>
      <c r="Z19" s="10"/>
      <c r="AA19" s="10"/>
      <c r="AB19" s="45"/>
      <c r="AC19" s="10"/>
      <c r="AD19" s="10"/>
      <c r="AE19" s="10"/>
      <c r="AF19" s="10" t="s">
        <v>11</v>
      </c>
      <c r="AG19" s="10"/>
      <c r="AH19" s="45"/>
      <c r="AI19" s="10"/>
      <c r="AJ19" s="10"/>
      <c r="AK19" s="10"/>
      <c r="AL19" s="10"/>
      <c r="AM19" s="10"/>
      <c r="AN19" s="45"/>
      <c r="AO19" s="10"/>
      <c r="AP19" s="10"/>
      <c r="AQ19" s="10"/>
      <c r="AR19" s="10" t="s">
        <v>124</v>
      </c>
      <c r="AS19" s="10"/>
      <c r="AT19" s="45"/>
      <c r="AU19" s="10"/>
      <c r="AV19" s="10" t="s">
        <v>9</v>
      </c>
      <c r="AW19" s="10"/>
      <c r="AX19" s="10"/>
      <c r="AY19" s="10"/>
      <c r="AZ19" s="45"/>
      <c r="BA19" s="10"/>
      <c r="BB19" s="10"/>
      <c r="BC19" s="10"/>
      <c r="BD19" s="10"/>
      <c r="BE19" s="45"/>
      <c r="BF19" s="10"/>
      <c r="BG19" s="10" t="s">
        <v>124</v>
      </c>
      <c r="BH19" s="10"/>
      <c r="BI19" s="10"/>
      <c r="BJ19" s="10"/>
      <c r="BK19" s="45"/>
      <c r="BL19" s="10"/>
      <c r="BM19" s="10"/>
      <c r="BN19" s="10"/>
      <c r="BO19" s="10"/>
      <c r="BP19" s="10"/>
      <c r="BQ19" s="45"/>
      <c r="BR19" s="10"/>
      <c r="BS19" s="10" t="s">
        <v>11</v>
      </c>
      <c r="BT19" s="10"/>
      <c r="BU19" s="10" t="s">
        <v>9</v>
      </c>
      <c r="BV19" s="10"/>
      <c r="BW19" s="45"/>
      <c r="BX19" s="10"/>
      <c r="BY19" s="10" t="s">
        <v>124</v>
      </c>
      <c r="BZ19" s="10"/>
      <c r="CA19" s="10"/>
      <c r="CB19" s="10"/>
      <c r="CC19" s="45"/>
      <c r="CD19" s="10"/>
      <c r="CE19" s="10"/>
      <c r="CF19" s="10"/>
      <c r="CG19" s="10"/>
      <c r="CH19" s="10"/>
      <c r="CI19" s="45"/>
      <c r="CJ19" s="10"/>
      <c r="CK19" s="10"/>
      <c r="CL19" s="10" t="s">
        <v>9</v>
      </c>
      <c r="CM19" s="10" t="s">
        <v>124</v>
      </c>
      <c r="CO19" s="45"/>
      <c r="CP19" s="10"/>
      <c r="CQ19" s="10"/>
      <c r="CR19" s="10"/>
      <c r="CS19" s="10"/>
      <c r="CT19" s="10"/>
      <c r="CU19" s="10"/>
      <c r="CV19" s="13">
        <v>5</v>
      </c>
      <c r="CW19" s="16">
        <f t="shared" si="0"/>
        <v>4</v>
      </c>
      <c r="CX19" s="13">
        <f t="shared" si="10"/>
        <v>0</v>
      </c>
      <c r="CY19" s="13">
        <f t="shared" si="11"/>
        <v>0</v>
      </c>
      <c r="CZ19" s="13">
        <f t="shared" si="1"/>
        <v>0</v>
      </c>
      <c r="DA19" s="13">
        <f t="shared" si="12"/>
        <v>0</v>
      </c>
      <c r="DB19" s="13">
        <f t="shared" si="13"/>
        <v>0</v>
      </c>
      <c r="DC19" s="13">
        <f t="shared" si="14"/>
        <v>0</v>
      </c>
      <c r="DD19" s="13">
        <f t="shared" si="15"/>
        <v>0</v>
      </c>
      <c r="DE19" s="13">
        <f t="shared" si="2"/>
        <v>0</v>
      </c>
      <c r="DF19" s="13">
        <f t="shared" si="16"/>
        <v>0</v>
      </c>
      <c r="DG19" s="13">
        <f t="shared" si="17"/>
        <v>0</v>
      </c>
      <c r="DH19" s="13">
        <f t="shared" si="18"/>
        <v>0</v>
      </c>
      <c r="DI19" s="13">
        <f t="shared" si="19"/>
        <v>2</v>
      </c>
      <c r="DJ19" s="13">
        <f t="shared" si="20"/>
        <v>0</v>
      </c>
      <c r="DK19" s="13">
        <f t="shared" si="21"/>
        <v>0</v>
      </c>
      <c r="DL19" s="13">
        <f t="shared" si="3"/>
        <v>0</v>
      </c>
      <c r="DM19" s="13">
        <f t="shared" si="4"/>
        <v>0</v>
      </c>
      <c r="DN19" s="13">
        <f t="shared" si="5"/>
        <v>0</v>
      </c>
      <c r="DO19" s="13">
        <f t="shared" si="6"/>
        <v>0</v>
      </c>
      <c r="DP19" s="13">
        <f t="shared" si="7"/>
        <v>0</v>
      </c>
      <c r="DQ19" s="13">
        <f t="shared" si="22"/>
        <v>0</v>
      </c>
      <c r="DR19" s="13">
        <f t="shared" si="8"/>
        <v>0</v>
      </c>
      <c r="DS19" s="13">
        <f t="shared" si="8"/>
        <v>0</v>
      </c>
      <c r="DT19">
        <f t="shared" si="9"/>
        <v>11</v>
      </c>
    </row>
    <row r="20" spans="1:124" ht="18" customHeight="1" x14ac:dyDescent="0.25">
      <c r="A20" s="72"/>
      <c r="B20" s="73"/>
      <c r="D20" s="68" t="s">
        <v>33</v>
      </c>
      <c r="E20" s="10"/>
      <c r="F20" s="10"/>
      <c r="G20" s="10"/>
      <c r="H20" s="10"/>
      <c r="I20" s="10"/>
      <c r="J20" s="45"/>
      <c r="K20" s="10"/>
      <c r="L20" s="10"/>
      <c r="M20" s="10"/>
      <c r="N20" s="10"/>
      <c r="O20" s="10"/>
      <c r="P20" s="45"/>
      <c r="Q20" s="10"/>
      <c r="R20" s="10"/>
      <c r="S20" s="10" t="s">
        <v>124</v>
      </c>
      <c r="T20" s="10" t="s">
        <v>9</v>
      </c>
      <c r="U20" s="10"/>
      <c r="V20" s="45"/>
      <c r="W20" s="10"/>
      <c r="X20" s="10"/>
      <c r="Y20" s="10"/>
      <c r="Z20" s="10"/>
      <c r="AA20" s="10"/>
      <c r="AB20" s="45"/>
      <c r="AC20" s="10"/>
      <c r="AD20" s="10"/>
      <c r="AE20" s="10"/>
      <c r="AF20" s="10"/>
      <c r="AG20" s="10" t="s">
        <v>11</v>
      </c>
      <c r="AH20" s="45"/>
      <c r="AI20" s="10"/>
      <c r="AJ20" s="10"/>
      <c r="AK20" s="10"/>
      <c r="AL20" s="10"/>
      <c r="AM20" s="10"/>
      <c r="AN20" s="45"/>
      <c r="AO20" s="10"/>
      <c r="AP20" s="10"/>
      <c r="AQ20" s="10"/>
      <c r="AR20" s="10" t="s">
        <v>124</v>
      </c>
      <c r="AS20" s="10"/>
      <c r="AT20" s="45"/>
      <c r="AU20" s="10"/>
      <c r="AV20" s="10" t="s">
        <v>9</v>
      </c>
      <c r="AW20" s="10"/>
      <c r="AX20" s="10"/>
      <c r="AY20" s="10"/>
      <c r="AZ20" s="45"/>
      <c r="BA20" s="10"/>
      <c r="BB20" s="10"/>
      <c r="BC20" s="10"/>
      <c r="BD20" s="10"/>
      <c r="BE20" s="45"/>
      <c r="BF20" s="10"/>
      <c r="BG20" s="10" t="s">
        <v>124</v>
      </c>
      <c r="BH20" s="10"/>
      <c r="BI20" s="10"/>
      <c r="BJ20" s="10"/>
      <c r="BK20" s="45"/>
      <c r="BL20" s="10"/>
      <c r="BM20" s="10"/>
      <c r="BN20" s="10"/>
      <c r="BO20" s="10"/>
      <c r="BP20" s="10"/>
      <c r="BQ20" s="45"/>
      <c r="BR20" s="10"/>
      <c r="BS20" s="10"/>
      <c r="BT20" s="10"/>
      <c r="BU20" s="10" t="s">
        <v>9</v>
      </c>
      <c r="BV20" s="10"/>
      <c r="BW20" s="45"/>
      <c r="BX20" s="10"/>
      <c r="BY20" s="10" t="s">
        <v>124</v>
      </c>
      <c r="BZ20" s="10" t="s">
        <v>11</v>
      </c>
      <c r="CA20" s="10"/>
      <c r="CB20" s="10"/>
      <c r="CC20" s="45"/>
      <c r="CD20" s="10"/>
      <c r="CE20" s="10"/>
      <c r="CF20" s="10"/>
      <c r="CG20" s="10"/>
      <c r="CH20" s="10"/>
      <c r="CI20" s="45"/>
      <c r="CJ20" s="10"/>
      <c r="CK20" s="10"/>
      <c r="CL20" s="10" t="s">
        <v>9</v>
      </c>
      <c r="CM20" s="10" t="s">
        <v>124</v>
      </c>
      <c r="CO20" s="45"/>
      <c r="CP20" s="10"/>
      <c r="CQ20" s="10"/>
      <c r="CR20" s="10"/>
      <c r="CS20" s="10"/>
      <c r="CT20" s="10"/>
      <c r="CU20" s="10"/>
      <c r="CV20" s="13">
        <v>5</v>
      </c>
      <c r="CW20" s="16">
        <f t="shared" si="0"/>
        <v>4</v>
      </c>
      <c r="CX20" s="13">
        <f t="shared" si="10"/>
        <v>0</v>
      </c>
      <c r="CY20" s="13">
        <f t="shared" si="11"/>
        <v>0</v>
      </c>
      <c r="CZ20" s="13">
        <f t="shared" si="1"/>
        <v>0</v>
      </c>
      <c r="DA20" s="13">
        <f t="shared" si="12"/>
        <v>0</v>
      </c>
      <c r="DB20" s="13">
        <f t="shared" si="13"/>
        <v>0</v>
      </c>
      <c r="DC20" s="13">
        <f t="shared" si="14"/>
        <v>0</v>
      </c>
      <c r="DD20" s="13">
        <f t="shared" si="15"/>
        <v>0</v>
      </c>
      <c r="DE20" s="13">
        <f t="shared" si="2"/>
        <v>0</v>
      </c>
      <c r="DF20" s="13">
        <f t="shared" si="16"/>
        <v>0</v>
      </c>
      <c r="DG20" s="13">
        <f t="shared" si="17"/>
        <v>0</v>
      </c>
      <c r="DH20" s="13">
        <f t="shared" si="18"/>
        <v>0</v>
      </c>
      <c r="DI20" s="13">
        <f t="shared" si="19"/>
        <v>2</v>
      </c>
      <c r="DJ20" s="13">
        <f t="shared" si="20"/>
        <v>0</v>
      </c>
      <c r="DK20" s="13">
        <f t="shared" si="21"/>
        <v>0</v>
      </c>
      <c r="DL20" s="13">
        <f t="shared" si="3"/>
        <v>0</v>
      </c>
      <c r="DM20" s="13">
        <f t="shared" si="4"/>
        <v>0</v>
      </c>
      <c r="DN20" s="13">
        <f t="shared" si="5"/>
        <v>0</v>
      </c>
      <c r="DO20" s="13">
        <f t="shared" si="6"/>
        <v>0</v>
      </c>
      <c r="DP20" s="13">
        <f t="shared" si="7"/>
        <v>0</v>
      </c>
      <c r="DQ20" s="13">
        <f t="shared" si="22"/>
        <v>0</v>
      </c>
      <c r="DR20" s="13">
        <f t="shared" si="8"/>
        <v>0</v>
      </c>
      <c r="DS20" s="13">
        <f t="shared" si="8"/>
        <v>0</v>
      </c>
      <c r="DT20">
        <f t="shared" si="9"/>
        <v>11</v>
      </c>
    </row>
    <row r="21" spans="1:124" ht="18" customHeight="1" x14ac:dyDescent="0.25">
      <c r="A21" s="29" t="s">
        <v>88</v>
      </c>
      <c r="B21" s="8" t="s">
        <v>102</v>
      </c>
      <c r="D21" s="68" t="s">
        <v>70</v>
      </c>
      <c r="E21" s="10"/>
      <c r="F21" s="10"/>
      <c r="G21" s="10"/>
      <c r="H21" s="10"/>
      <c r="I21" s="10"/>
      <c r="J21" s="45"/>
      <c r="K21" s="10"/>
      <c r="L21" s="10"/>
      <c r="M21" s="10"/>
      <c r="N21" s="10"/>
      <c r="O21" s="10"/>
      <c r="P21" s="45"/>
      <c r="Q21" s="10"/>
      <c r="R21" s="10"/>
      <c r="S21" s="10" t="s">
        <v>124</v>
      </c>
      <c r="T21" s="10" t="s">
        <v>9</v>
      </c>
      <c r="U21" s="10"/>
      <c r="V21" s="45"/>
      <c r="W21" s="10"/>
      <c r="X21" s="10"/>
      <c r="Y21" s="10"/>
      <c r="Z21" s="10"/>
      <c r="AA21" s="10"/>
      <c r="AB21" s="45"/>
      <c r="AC21" s="10"/>
      <c r="AD21" s="10"/>
      <c r="AE21" s="10"/>
      <c r="AF21" s="10"/>
      <c r="AG21" s="10" t="s">
        <v>11</v>
      </c>
      <c r="AH21" s="45"/>
      <c r="AI21" s="10"/>
      <c r="AJ21" s="10"/>
      <c r="AK21" s="10"/>
      <c r="AL21" s="10"/>
      <c r="AM21" s="10"/>
      <c r="AN21" s="45"/>
      <c r="AO21" s="10"/>
      <c r="AP21" s="10"/>
      <c r="AQ21" s="10"/>
      <c r="AR21" s="10" t="s">
        <v>124</v>
      </c>
      <c r="AS21" s="10"/>
      <c r="AT21" s="45"/>
      <c r="AU21" s="10"/>
      <c r="AV21" s="10" t="s">
        <v>9</v>
      </c>
      <c r="AW21" s="10"/>
      <c r="AX21" s="10"/>
      <c r="AY21" s="10"/>
      <c r="AZ21" s="45"/>
      <c r="BA21" s="10"/>
      <c r="BB21" s="10"/>
      <c r="BC21" s="10"/>
      <c r="BD21" s="10"/>
      <c r="BE21" s="45"/>
      <c r="BF21" s="10"/>
      <c r="BG21" s="10" t="s">
        <v>124</v>
      </c>
      <c r="BH21" s="10"/>
      <c r="BI21" s="10"/>
      <c r="BJ21" s="10"/>
      <c r="BK21" s="45"/>
      <c r="BL21" s="10"/>
      <c r="BM21" s="10"/>
      <c r="BN21" s="10"/>
      <c r="BO21" s="10"/>
      <c r="BP21" s="10"/>
      <c r="BQ21" s="45"/>
      <c r="BR21" s="10"/>
      <c r="BS21" s="10"/>
      <c r="BT21" s="10"/>
      <c r="BU21" s="10" t="s">
        <v>9</v>
      </c>
      <c r="BV21" s="10"/>
      <c r="BW21" s="45"/>
      <c r="BX21" s="10"/>
      <c r="BY21" s="10" t="s">
        <v>124</v>
      </c>
      <c r="BZ21" s="10" t="s">
        <v>11</v>
      </c>
      <c r="CA21" s="10"/>
      <c r="CB21" s="10"/>
      <c r="CC21" s="45"/>
      <c r="CD21" s="10"/>
      <c r="CE21" s="10"/>
      <c r="CF21" s="10"/>
      <c r="CG21" s="10"/>
      <c r="CH21" s="10"/>
      <c r="CI21" s="45"/>
      <c r="CJ21" s="10"/>
      <c r="CK21" s="10"/>
      <c r="CL21" s="10" t="s">
        <v>9</v>
      </c>
      <c r="CM21" s="10" t="s">
        <v>124</v>
      </c>
      <c r="CO21" s="45"/>
      <c r="CP21" s="10"/>
      <c r="CQ21" s="10"/>
      <c r="CR21" s="10"/>
      <c r="CS21" s="10"/>
      <c r="CT21" s="10"/>
      <c r="CU21" s="10"/>
      <c r="CV21" s="13">
        <v>5</v>
      </c>
      <c r="CW21" s="16">
        <f t="shared" ref="CW21" si="42">COUNTIF(E21:CU21,"МАТ")</f>
        <v>4</v>
      </c>
      <c r="CX21" s="13">
        <f t="shared" ref="CX21" si="43">COUNTIF(E21:CU21,"АЛГ")</f>
        <v>0</v>
      </c>
      <c r="CY21" s="13">
        <f t="shared" ref="CY21" si="44">COUNTIF(E21:CU21,"ГЕМ")</f>
        <v>0</v>
      </c>
      <c r="CZ21" s="13">
        <f t="shared" ref="CZ21" si="45">COUNTIF(E21:CU21,"ВИС")</f>
        <v>0</v>
      </c>
      <c r="DA21" s="13">
        <f t="shared" ref="DA21" si="46">COUNTIF(E21:CU21,"БИО")</f>
        <v>0</v>
      </c>
      <c r="DB21" s="13">
        <f t="shared" ref="DB21" si="47">COUNTIF(E21:CU21,"ГЕО")</f>
        <v>0</v>
      </c>
      <c r="DC21" s="13">
        <f t="shared" ref="DC21" si="48">COUNTIF(E21:CU21,"ИНФ")</f>
        <v>0</v>
      </c>
      <c r="DD21" s="13">
        <f t="shared" ref="DD21" si="49">COUNTIF(E21:CU21,"ИСТ")</f>
        <v>0</v>
      </c>
      <c r="DE21" s="13">
        <f t="shared" ref="DE21" si="50">COUNTIF(E21:CU21,"ЛИТ")</f>
        <v>0</v>
      </c>
      <c r="DF21" s="13">
        <f t="shared" ref="DF21" si="51">COUNTIF(E21:CU21,"ОБЩ")</f>
        <v>0</v>
      </c>
      <c r="DG21" s="13">
        <f t="shared" ref="DG21" si="52">COUNTIF(E21:CU21,"ФИЗ")</f>
        <v>0</v>
      </c>
      <c r="DH21" s="13">
        <f t="shared" ref="DH21" si="53">COUNTIF(E21:CU21,"ХИМ")</f>
        <v>0</v>
      </c>
      <c r="DI21" s="13">
        <f t="shared" ref="DI21" si="54">COUNTIF(E21:CU21,"АНГ")</f>
        <v>2</v>
      </c>
      <c r="DJ21" s="13">
        <f t="shared" ref="DJ21" si="55">COUNTIF(E21:CU21,"НЕМ")</f>
        <v>0</v>
      </c>
      <c r="DK21" s="13">
        <f t="shared" ref="DK21" si="56">COUNTIF(E21:CU21,"ФРА")</f>
        <v>0</v>
      </c>
      <c r="DL21" s="13">
        <f t="shared" ref="DL21" si="57">COUNTIF(E21:CU21,"ОКР")</f>
        <v>0</v>
      </c>
      <c r="DM21" s="13">
        <f t="shared" ref="DM21" si="58">COUNTIF(E21:CU21,"ИЗО")</f>
        <v>0</v>
      </c>
      <c r="DN21" s="13">
        <f t="shared" ref="DN21" si="59">COUNTIF(E21:CU21,"КУБ")</f>
        <v>0</v>
      </c>
      <c r="DO21" s="13">
        <f t="shared" ref="DO21" si="60">COUNTIF(E21:CU21,"МУЗ")</f>
        <v>0</v>
      </c>
      <c r="DP21" s="13">
        <f t="shared" ref="DP21" si="61">COUNTIF(E21:CU21,"ОБЗ")</f>
        <v>0</v>
      </c>
      <c r="DQ21" s="13">
        <f t="shared" ref="DQ21" si="62">COUNTIF(E21:CU21,"ТЕХ")</f>
        <v>0</v>
      </c>
      <c r="DR21" s="13">
        <f t="shared" ref="DR21:DS21" si="63">COUNTIF(E21:CU21,"ФЗР")</f>
        <v>0</v>
      </c>
      <c r="DS21" s="13">
        <f t="shared" si="63"/>
        <v>0</v>
      </c>
      <c r="DT21">
        <f t="shared" si="9"/>
        <v>11</v>
      </c>
    </row>
    <row r="22" spans="1:124" ht="18" customHeight="1" x14ac:dyDescent="0.25">
      <c r="A22" s="29" t="s">
        <v>76</v>
      </c>
      <c r="B22" s="8" t="s">
        <v>79</v>
      </c>
      <c r="D22" s="68" t="s">
        <v>105</v>
      </c>
      <c r="E22" s="10"/>
      <c r="F22" s="10"/>
      <c r="G22" s="10"/>
      <c r="H22" s="10"/>
      <c r="I22" s="10"/>
      <c r="J22" s="45"/>
      <c r="K22" s="10"/>
      <c r="L22" s="10"/>
      <c r="M22" s="10"/>
      <c r="N22" s="10"/>
      <c r="O22" s="10"/>
      <c r="P22" s="45"/>
      <c r="Q22" s="10"/>
      <c r="R22" s="10"/>
      <c r="S22" s="10" t="s">
        <v>124</v>
      </c>
      <c r="T22" s="10" t="s">
        <v>9</v>
      </c>
      <c r="U22" s="10"/>
      <c r="V22" s="45"/>
      <c r="W22" s="10"/>
      <c r="X22" s="10"/>
      <c r="Y22" s="10"/>
      <c r="Z22" s="10"/>
      <c r="AA22" s="10"/>
      <c r="AB22" s="45"/>
      <c r="AC22" s="10"/>
      <c r="AD22" s="10"/>
      <c r="AE22" s="10"/>
      <c r="AF22" s="10"/>
      <c r="AG22" s="10" t="s">
        <v>11</v>
      </c>
      <c r="AH22" s="45"/>
      <c r="AI22" s="10"/>
      <c r="AJ22" s="10"/>
      <c r="AK22" s="10"/>
      <c r="AL22" s="10"/>
      <c r="AM22" s="10"/>
      <c r="AN22" s="45"/>
      <c r="AO22" s="10"/>
      <c r="AP22" s="10"/>
      <c r="AQ22" s="10"/>
      <c r="AR22" s="10" t="s">
        <v>124</v>
      </c>
      <c r="AS22" s="10"/>
      <c r="AT22" s="45"/>
      <c r="AU22" s="10"/>
      <c r="AV22" s="10" t="s">
        <v>9</v>
      </c>
      <c r="AW22" s="10"/>
      <c r="AX22" s="10"/>
      <c r="AY22" s="10"/>
      <c r="AZ22" s="45"/>
      <c r="BA22" s="10"/>
      <c r="BB22" s="10"/>
      <c r="BC22" s="10"/>
      <c r="BD22" s="10"/>
      <c r="BE22" s="45"/>
      <c r="BF22" s="97"/>
      <c r="BG22" s="10" t="s">
        <v>124</v>
      </c>
      <c r="BH22" s="10"/>
      <c r="BI22" s="10"/>
      <c r="BJ22" s="10"/>
      <c r="BK22" s="45"/>
      <c r="BL22" s="10"/>
      <c r="BM22" s="10"/>
      <c r="BN22" s="10"/>
      <c r="BO22" s="10"/>
      <c r="BP22" s="10"/>
      <c r="BQ22" s="45"/>
      <c r="BR22" s="10"/>
      <c r="BS22" s="10"/>
      <c r="BT22" s="10"/>
      <c r="BU22" s="10" t="s">
        <v>9</v>
      </c>
      <c r="BV22" s="10"/>
      <c r="BW22" s="45"/>
      <c r="BX22" s="10"/>
      <c r="BY22" s="10" t="s">
        <v>124</v>
      </c>
      <c r="BZ22" s="10" t="s">
        <v>11</v>
      </c>
      <c r="CA22" s="10"/>
      <c r="CB22" s="10"/>
      <c r="CC22" s="45"/>
      <c r="CD22" s="10"/>
      <c r="CE22" s="10"/>
      <c r="CF22" s="10"/>
      <c r="CG22" s="10"/>
      <c r="CH22" s="10"/>
      <c r="CI22" s="45"/>
      <c r="CJ22" s="10"/>
      <c r="CK22" s="10"/>
      <c r="CL22" s="10" t="s">
        <v>9</v>
      </c>
      <c r="CM22" s="10" t="s">
        <v>124</v>
      </c>
      <c r="CO22" s="45"/>
      <c r="CP22" s="10"/>
      <c r="CQ22" s="10"/>
      <c r="CR22" s="10"/>
      <c r="CS22" s="10"/>
      <c r="CT22" s="10"/>
      <c r="CU22" s="10"/>
      <c r="CV22" s="13">
        <v>5</v>
      </c>
      <c r="CW22" s="16">
        <f t="shared" si="0"/>
        <v>4</v>
      </c>
      <c r="CX22" s="13">
        <f t="shared" si="10"/>
        <v>0</v>
      </c>
      <c r="CY22" s="13">
        <f t="shared" si="11"/>
        <v>0</v>
      </c>
      <c r="CZ22" s="13">
        <f t="shared" si="1"/>
        <v>0</v>
      </c>
      <c r="DA22" s="13">
        <f t="shared" si="12"/>
        <v>0</v>
      </c>
      <c r="DB22" s="13">
        <f t="shared" si="13"/>
        <v>0</v>
      </c>
      <c r="DC22" s="13">
        <f t="shared" si="14"/>
        <v>0</v>
      </c>
      <c r="DD22" s="13">
        <f t="shared" si="15"/>
        <v>0</v>
      </c>
      <c r="DE22" s="13">
        <f t="shared" si="2"/>
        <v>0</v>
      </c>
      <c r="DF22" s="13">
        <f t="shared" si="16"/>
        <v>0</v>
      </c>
      <c r="DG22" s="13">
        <f t="shared" si="17"/>
        <v>0</v>
      </c>
      <c r="DH22" s="13">
        <f t="shared" si="18"/>
        <v>0</v>
      </c>
      <c r="DI22" s="13">
        <f t="shared" si="19"/>
        <v>2</v>
      </c>
      <c r="DJ22" s="13">
        <f t="shared" si="20"/>
        <v>0</v>
      </c>
      <c r="DK22" s="13">
        <f t="shared" si="21"/>
        <v>0</v>
      </c>
      <c r="DL22" s="13">
        <f t="shared" si="3"/>
        <v>0</v>
      </c>
      <c r="DM22" s="13">
        <f t="shared" si="4"/>
        <v>0</v>
      </c>
      <c r="DN22" s="13">
        <f t="shared" si="5"/>
        <v>0</v>
      </c>
      <c r="DO22" s="13">
        <f t="shared" si="6"/>
        <v>0</v>
      </c>
      <c r="DP22" s="13">
        <f t="shared" si="7"/>
        <v>0</v>
      </c>
      <c r="DQ22" s="13">
        <f t="shared" si="22"/>
        <v>0</v>
      </c>
      <c r="DR22" s="13">
        <f t="shared" si="8"/>
        <v>0</v>
      </c>
      <c r="DS22" s="13">
        <f t="shared" si="8"/>
        <v>0</v>
      </c>
      <c r="DT22">
        <f t="shared" si="9"/>
        <v>11</v>
      </c>
    </row>
    <row r="23" spans="1:124" s="74" customFormat="1" ht="18" customHeight="1" x14ac:dyDescent="0.25">
      <c r="A23" s="29" t="s">
        <v>28</v>
      </c>
      <c r="B23" s="8" t="s">
        <v>29</v>
      </c>
      <c r="D23" s="68"/>
      <c r="E23" s="75"/>
      <c r="F23" s="75"/>
      <c r="G23" s="75"/>
      <c r="H23" s="75"/>
      <c r="I23" s="75"/>
      <c r="J23" s="79"/>
      <c r="K23" s="75"/>
      <c r="L23" s="76"/>
      <c r="M23" s="75"/>
      <c r="N23" s="75"/>
      <c r="O23" s="76"/>
      <c r="P23" s="79"/>
      <c r="Q23" s="75"/>
      <c r="R23" s="75"/>
      <c r="S23" s="75"/>
      <c r="T23" s="75"/>
      <c r="U23" s="75"/>
      <c r="V23" s="4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9"/>
      <c r="AO23" s="75"/>
      <c r="AP23" s="75"/>
      <c r="AQ23" s="75"/>
      <c r="AR23" s="75"/>
      <c r="AS23" s="75"/>
      <c r="AT23" s="79"/>
      <c r="AU23" s="75"/>
      <c r="AV23" s="75"/>
      <c r="AW23" s="75"/>
      <c r="AX23" s="75"/>
      <c r="AY23" s="75"/>
      <c r="AZ23" s="79"/>
      <c r="BA23" s="75"/>
      <c r="BB23" s="75"/>
      <c r="BC23" s="75"/>
      <c r="BD23" s="75"/>
      <c r="BE23" s="79"/>
      <c r="BF23" s="75"/>
      <c r="BG23" s="75"/>
      <c r="BH23" s="75"/>
      <c r="BI23" s="75"/>
      <c r="BJ23" s="75"/>
      <c r="BK23" s="79"/>
      <c r="BL23" s="75"/>
      <c r="BM23" s="75"/>
      <c r="BN23" s="75"/>
      <c r="BO23" s="75"/>
      <c r="BP23" s="75"/>
      <c r="BQ23" s="79"/>
      <c r="BR23" s="75"/>
      <c r="BS23" s="75"/>
      <c r="BT23" s="75"/>
      <c r="BU23" s="75"/>
      <c r="BV23" s="75"/>
      <c r="BW23" s="79"/>
      <c r="BX23" s="75"/>
      <c r="BY23" s="75"/>
      <c r="BZ23" s="75"/>
      <c r="CA23" s="75"/>
      <c r="CB23" s="75"/>
      <c r="CC23" s="79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9"/>
      <c r="CP23" s="75"/>
      <c r="CQ23" s="75"/>
      <c r="CR23" s="75"/>
      <c r="CS23" s="75"/>
      <c r="CT23" s="75"/>
      <c r="CU23" s="75"/>
      <c r="CV23" s="77"/>
      <c r="CW23" s="78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</row>
    <row r="24" spans="1:124" ht="25.5" customHeight="1" x14ac:dyDescent="0.25">
      <c r="A24" s="42" t="s">
        <v>13</v>
      </c>
      <c r="B24" s="43" t="s">
        <v>14</v>
      </c>
      <c r="D24" s="68" t="s">
        <v>36</v>
      </c>
      <c r="E24" s="10"/>
      <c r="F24" s="10"/>
      <c r="G24" s="10"/>
      <c r="H24" s="10"/>
      <c r="I24" s="10"/>
      <c r="J24" s="79"/>
      <c r="K24" s="10"/>
      <c r="M24" s="10"/>
      <c r="N24" s="10"/>
      <c r="P24" s="79"/>
      <c r="Q24" s="10"/>
      <c r="R24" s="10"/>
      <c r="S24" s="84" t="s">
        <v>5</v>
      </c>
      <c r="T24" s="10"/>
      <c r="U24" s="84" t="s">
        <v>9</v>
      </c>
      <c r="V24" s="79"/>
      <c r="W24" s="10"/>
      <c r="X24" s="10"/>
      <c r="Y24" s="10"/>
      <c r="AA24" s="10"/>
      <c r="AB24" s="79"/>
      <c r="AC24" s="10"/>
      <c r="AD24" s="10"/>
      <c r="AE24" s="10"/>
      <c r="AF24" s="10"/>
      <c r="AG24" s="10"/>
      <c r="AH24" s="79"/>
      <c r="AI24" s="10"/>
      <c r="AJ24" s="10"/>
      <c r="AK24" s="10"/>
      <c r="AL24" s="10" t="s">
        <v>9</v>
      </c>
      <c r="AM24" s="10"/>
      <c r="AN24" s="79"/>
      <c r="AO24" s="10"/>
      <c r="AP24" s="84"/>
      <c r="AQ24" s="10"/>
      <c r="AR24" s="84"/>
      <c r="AS24" s="10"/>
      <c r="AT24" s="79"/>
      <c r="AU24" s="10"/>
      <c r="AV24" s="10"/>
      <c r="AW24" s="10"/>
      <c r="AX24" s="10"/>
      <c r="AY24" s="10"/>
      <c r="AZ24" s="79"/>
      <c r="BA24" s="10"/>
      <c r="BB24" s="10"/>
      <c r="BC24" s="10" t="s">
        <v>9</v>
      </c>
      <c r="BD24" s="10"/>
      <c r="BE24" s="79"/>
      <c r="BF24" s="10"/>
      <c r="BG24" s="10"/>
      <c r="BH24" s="10"/>
      <c r="BI24" s="10"/>
      <c r="BJ24" s="10"/>
      <c r="BK24" s="79"/>
      <c r="BL24" s="10"/>
      <c r="BM24" s="10"/>
      <c r="BN24" s="10" t="s">
        <v>11</v>
      </c>
      <c r="BO24" s="10"/>
      <c r="BP24" s="10"/>
      <c r="BQ24" s="79"/>
      <c r="BR24" s="10"/>
      <c r="BS24" s="10"/>
      <c r="BT24" s="10"/>
      <c r="BU24" s="10" t="s">
        <v>5</v>
      </c>
      <c r="BV24" s="10"/>
      <c r="BW24" s="79"/>
      <c r="BX24" s="10"/>
      <c r="BY24" s="10"/>
      <c r="CA24" s="10"/>
      <c r="CB24" s="10"/>
      <c r="CC24" s="79"/>
      <c r="CD24" s="10"/>
      <c r="CE24" s="10"/>
      <c r="CF24" s="10" t="s">
        <v>11</v>
      </c>
      <c r="CG24" s="10"/>
      <c r="CH24" s="10"/>
      <c r="CI24" s="79"/>
      <c r="CJ24" s="10"/>
      <c r="CK24" s="85" t="s">
        <v>9</v>
      </c>
      <c r="CL24" s="87"/>
      <c r="CM24" s="84" t="s">
        <v>5</v>
      </c>
      <c r="CN24" s="10"/>
      <c r="CO24" s="79"/>
      <c r="CP24" s="10"/>
      <c r="CQ24" s="10"/>
      <c r="CR24" s="10" t="s">
        <v>7</v>
      </c>
      <c r="CS24" s="10"/>
      <c r="CT24" s="10"/>
      <c r="CU24" s="79"/>
      <c r="CV24" s="13">
        <f t="shared" ref="CV24:CV61" si="64">COUNTIF(E24:CU24,"РУС")</f>
        <v>3</v>
      </c>
      <c r="CW24" s="16">
        <f t="shared" si="0"/>
        <v>4</v>
      </c>
      <c r="CX24" s="13">
        <f t="shared" si="10"/>
        <v>0</v>
      </c>
      <c r="CY24" s="13">
        <f t="shared" si="11"/>
        <v>0</v>
      </c>
      <c r="CZ24" s="13">
        <f t="shared" si="1"/>
        <v>0</v>
      </c>
      <c r="DA24" s="13">
        <f t="shared" si="12"/>
        <v>0</v>
      </c>
      <c r="DB24" s="13">
        <f t="shared" si="13"/>
        <v>0</v>
      </c>
      <c r="DC24" s="13">
        <f t="shared" si="14"/>
        <v>0</v>
      </c>
      <c r="DD24" s="13">
        <f t="shared" si="15"/>
        <v>0</v>
      </c>
      <c r="DE24" s="13">
        <f t="shared" si="2"/>
        <v>1</v>
      </c>
      <c r="DF24" s="13">
        <f t="shared" si="16"/>
        <v>0</v>
      </c>
      <c r="DG24" s="13">
        <f t="shared" si="17"/>
        <v>0</v>
      </c>
      <c r="DH24" s="13">
        <f t="shared" si="18"/>
        <v>0</v>
      </c>
      <c r="DI24" s="13">
        <f t="shared" si="19"/>
        <v>2</v>
      </c>
      <c r="DJ24" s="13">
        <f t="shared" si="20"/>
        <v>0</v>
      </c>
      <c r="DK24" s="13">
        <f t="shared" si="21"/>
        <v>0</v>
      </c>
      <c r="DL24" s="13">
        <f t="shared" si="3"/>
        <v>0</v>
      </c>
      <c r="DM24" s="13">
        <f t="shared" si="4"/>
        <v>0</v>
      </c>
      <c r="DN24" s="13">
        <f t="shared" si="5"/>
        <v>0</v>
      </c>
      <c r="DO24" s="13">
        <f t="shared" si="6"/>
        <v>0</v>
      </c>
      <c r="DP24" s="13">
        <f t="shared" si="7"/>
        <v>0</v>
      </c>
      <c r="DQ24" s="13">
        <f t="shared" si="22"/>
        <v>0</v>
      </c>
      <c r="DR24" s="13">
        <f t="shared" si="8"/>
        <v>0</v>
      </c>
      <c r="DS24" s="13">
        <f t="shared" si="8"/>
        <v>0</v>
      </c>
      <c r="DT24">
        <f>SUM(CV24:DS24)</f>
        <v>10</v>
      </c>
    </row>
    <row r="25" spans="1:124" ht="18" customHeight="1" x14ac:dyDescent="0.25">
      <c r="A25" s="29" t="s">
        <v>4</v>
      </c>
      <c r="B25" s="8" t="s">
        <v>5</v>
      </c>
      <c r="D25" s="68" t="s">
        <v>38</v>
      </c>
      <c r="E25" s="10"/>
      <c r="F25" s="10"/>
      <c r="G25" s="10"/>
      <c r="H25" s="10"/>
      <c r="I25" s="10"/>
      <c r="J25" s="79"/>
      <c r="K25" s="10"/>
      <c r="L25" s="10"/>
      <c r="M25" s="10"/>
      <c r="N25" s="10"/>
      <c r="O25" s="10"/>
      <c r="P25" s="79"/>
      <c r="Q25" s="10"/>
      <c r="R25" s="10"/>
      <c r="S25" s="84" t="s">
        <v>5</v>
      </c>
      <c r="T25" s="10"/>
      <c r="U25" s="84" t="s">
        <v>9</v>
      </c>
      <c r="V25" s="79"/>
      <c r="W25" s="10"/>
      <c r="X25" s="11"/>
      <c r="Y25" s="10"/>
      <c r="AA25" s="10"/>
      <c r="AB25" s="79"/>
      <c r="AC25" s="11"/>
      <c r="AD25" s="10"/>
      <c r="AE25" s="10"/>
      <c r="AF25" s="10"/>
      <c r="AG25" s="10"/>
      <c r="AH25" s="79"/>
      <c r="AI25" s="10"/>
      <c r="AJ25" s="10"/>
      <c r="AK25" s="10"/>
      <c r="AL25" s="10" t="s">
        <v>9</v>
      </c>
      <c r="AM25" s="10"/>
      <c r="AN25" s="79"/>
      <c r="AO25" s="10"/>
      <c r="AP25" s="84"/>
      <c r="AQ25" s="10"/>
      <c r="AR25" s="84"/>
      <c r="AS25" s="10"/>
      <c r="AT25" s="79"/>
      <c r="AU25" s="10"/>
      <c r="AV25" s="10"/>
      <c r="AW25" s="10"/>
      <c r="AX25" s="10"/>
      <c r="AY25" s="10"/>
      <c r="AZ25" s="79"/>
      <c r="BA25" s="10"/>
      <c r="BB25" s="10"/>
      <c r="BC25" s="10" t="s">
        <v>9</v>
      </c>
      <c r="BD25" s="10"/>
      <c r="BE25" s="79"/>
      <c r="BF25" s="10"/>
      <c r="BG25" s="10"/>
      <c r="BH25" s="10"/>
      <c r="BI25" s="10"/>
      <c r="BJ25" s="10"/>
      <c r="BK25" s="79"/>
      <c r="BL25" s="10"/>
      <c r="BM25" s="10"/>
      <c r="BN25" s="10" t="s">
        <v>11</v>
      </c>
      <c r="BO25" s="10"/>
      <c r="BP25" s="10"/>
      <c r="BQ25" s="79"/>
      <c r="BR25" s="10"/>
      <c r="BS25" s="10"/>
      <c r="BT25" s="10"/>
      <c r="BU25" s="10" t="s">
        <v>5</v>
      </c>
      <c r="BV25" s="10"/>
      <c r="BW25" s="79"/>
      <c r="BX25" s="10"/>
      <c r="BY25" s="10"/>
      <c r="CA25" s="10"/>
      <c r="CB25" s="10"/>
      <c r="CC25" s="79"/>
      <c r="CD25" s="10"/>
      <c r="CE25" s="10"/>
      <c r="CF25" s="10" t="s">
        <v>11</v>
      </c>
      <c r="CG25" s="10"/>
      <c r="CH25" s="10"/>
      <c r="CI25" s="79"/>
      <c r="CJ25" s="10"/>
      <c r="CK25" s="85" t="s">
        <v>9</v>
      </c>
      <c r="CL25" s="87"/>
      <c r="CM25" s="84" t="s">
        <v>5</v>
      </c>
      <c r="CN25" s="10"/>
      <c r="CO25" s="79"/>
      <c r="CP25" s="10"/>
      <c r="CQ25" s="10"/>
      <c r="CR25" s="10" t="s">
        <v>7</v>
      </c>
      <c r="CS25" s="10"/>
      <c r="CT25" s="10"/>
      <c r="CU25" s="79"/>
      <c r="CV25" s="13">
        <f t="shared" si="64"/>
        <v>3</v>
      </c>
      <c r="CW25" s="16">
        <f t="shared" si="0"/>
        <v>4</v>
      </c>
      <c r="CX25" s="13">
        <f t="shared" si="10"/>
        <v>0</v>
      </c>
      <c r="CY25" s="13">
        <f t="shared" si="11"/>
        <v>0</v>
      </c>
      <c r="CZ25" s="13">
        <f t="shared" si="1"/>
        <v>0</v>
      </c>
      <c r="DA25" s="13">
        <f t="shared" si="12"/>
        <v>0</v>
      </c>
      <c r="DB25" s="13">
        <f t="shared" si="13"/>
        <v>0</v>
      </c>
      <c r="DC25" s="13">
        <f t="shared" si="14"/>
        <v>0</v>
      </c>
      <c r="DD25" s="13">
        <f t="shared" si="15"/>
        <v>0</v>
      </c>
      <c r="DE25" s="13">
        <f t="shared" si="2"/>
        <v>1</v>
      </c>
      <c r="DF25" s="13">
        <f t="shared" si="16"/>
        <v>0</v>
      </c>
      <c r="DG25" s="13">
        <f t="shared" si="17"/>
        <v>0</v>
      </c>
      <c r="DH25" s="13">
        <f t="shared" si="18"/>
        <v>0</v>
      </c>
      <c r="DI25" s="13">
        <f t="shared" si="19"/>
        <v>2</v>
      </c>
      <c r="DJ25" s="13">
        <f t="shared" si="20"/>
        <v>0</v>
      </c>
      <c r="DK25" s="13">
        <f t="shared" si="21"/>
        <v>0</v>
      </c>
      <c r="DL25" s="13">
        <f t="shared" si="3"/>
        <v>0</v>
      </c>
      <c r="DM25" s="13">
        <f t="shared" si="4"/>
        <v>0</v>
      </c>
      <c r="DN25" s="13">
        <f t="shared" si="5"/>
        <v>0</v>
      </c>
      <c r="DO25" s="13">
        <f t="shared" si="6"/>
        <v>0</v>
      </c>
      <c r="DP25" s="13">
        <f t="shared" si="7"/>
        <v>0</v>
      </c>
      <c r="DQ25" s="13">
        <f t="shared" si="22"/>
        <v>0</v>
      </c>
      <c r="DR25" s="13">
        <f t="shared" si="8"/>
        <v>0</v>
      </c>
      <c r="DS25" s="13">
        <f t="shared" si="8"/>
        <v>0</v>
      </c>
      <c r="DT25">
        <f>SUM(CV25:DS25)</f>
        <v>10</v>
      </c>
    </row>
    <row r="26" spans="1:124" ht="18" customHeight="1" x14ac:dyDescent="0.25">
      <c r="A26" s="29" t="s">
        <v>87</v>
      </c>
      <c r="B26" s="8" t="s">
        <v>62</v>
      </c>
      <c r="D26" s="68" t="s">
        <v>71</v>
      </c>
      <c r="E26" s="10"/>
      <c r="F26" s="10"/>
      <c r="G26" s="10"/>
      <c r="H26" s="10"/>
      <c r="I26" s="10"/>
      <c r="J26" s="79"/>
      <c r="K26" s="10"/>
      <c r="L26" s="10"/>
      <c r="M26" s="10"/>
      <c r="N26" s="10"/>
      <c r="O26" s="10"/>
      <c r="P26" s="79"/>
      <c r="Q26" s="10"/>
      <c r="R26" s="10"/>
      <c r="S26" s="84" t="s">
        <v>5</v>
      </c>
      <c r="T26" s="10"/>
      <c r="U26" s="84" t="s">
        <v>9</v>
      </c>
      <c r="V26" s="79"/>
      <c r="W26" s="10"/>
      <c r="X26" s="11"/>
      <c r="Y26" s="10"/>
      <c r="AA26" s="10"/>
      <c r="AB26" s="79"/>
      <c r="AC26" s="11"/>
      <c r="AD26" s="10"/>
      <c r="AE26" s="10"/>
      <c r="AF26" s="10"/>
      <c r="AG26" s="10"/>
      <c r="AH26" s="79"/>
      <c r="AI26" s="10"/>
      <c r="AJ26" s="10"/>
      <c r="AK26" s="10"/>
      <c r="AL26" s="10" t="s">
        <v>9</v>
      </c>
      <c r="AM26" s="10"/>
      <c r="AN26" s="79"/>
      <c r="AO26" s="10"/>
      <c r="AP26" s="84"/>
      <c r="AQ26" s="10"/>
      <c r="AR26" s="84"/>
      <c r="AS26" s="10"/>
      <c r="AT26" s="79"/>
      <c r="AU26" s="10"/>
      <c r="AV26" s="10"/>
      <c r="AW26" s="10"/>
      <c r="AX26" s="10"/>
      <c r="AY26" s="10"/>
      <c r="AZ26" s="79"/>
      <c r="BA26" s="10"/>
      <c r="BB26" s="10"/>
      <c r="BC26" s="10" t="s">
        <v>9</v>
      </c>
      <c r="BD26" s="10"/>
      <c r="BE26" s="79"/>
      <c r="BF26" s="10"/>
      <c r="BG26" s="10"/>
      <c r="BH26" s="10"/>
      <c r="BI26" s="10"/>
      <c r="BJ26" s="10"/>
      <c r="BK26" s="79"/>
      <c r="BL26" s="10"/>
      <c r="BM26" s="10"/>
      <c r="BN26" s="10" t="s">
        <v>11</v>
      </c>
      <c r="BO26" s="10"/>
      <c r="BP26" s="10"/>
      <c r="BQ26" s="79"/>
      <c r="BR26" s="10"/>
      <c r="BS26" s="10"/>
      <c r="BT26" s="10"/>
      <c r="BU26" s="10" t="s">
        <v>5</v>
      </c>
      <c r="BV26" s="10"/>
      <c r="BW26" s="79"/>
      <c r="BX26" s="10"/>
      <c r="BY26" s="10"/>
      <c r="CA26" s="10"/>
      <c r="CB26" s="10"/>
      <c r="CC26" s="79"/>
      <c r="CD26" s="10"/>
      <c r="CE26" s="10"/>
      <c r="CF26" s="10" t="s">
        <v>11</v>
      </c>
      <c r="CG26" s="10"/>
      <c r="CH26" s="10"/>
      <c r="CI26" s="79"/>
      <c r="CJ26" s="10"/>
      <c r="CK26" s="85" t="s">
        <v>9</v>
      </c>
      <c r="CL26" s="87"/>
      <c r="CM26" s="84" t="s">
        <v>5</v>
      </c>
      <c r="CN26" s="10"/>
      <c r="CO26" s="79"/>
      <c r="CP26" s="10"/>
      <c r="CQ26" s="10"/>
      <c r="CR26" s="10" t="s">
        <v>7</v>
      </c>
      <c r="CS26" s="10"/>
      <c r="CT26" s="10"/>
      <c r="CU26" s="79"/>
      <c r="CV26" s="13">
        <f t="shared" si="64"/>
        <v>3</v>
      </c>
      <c r="CW26" s="16">
        <f t="shared" si="0"/>
        <v>4</v>
      </c>
      <c r="CX26" s="13">
        <f t="shared" si="10"/>
        <v>0</v>
      </c>
      <c r="CY26" s="13">
        <f t="shared" si="11"/>
        <v>0</v>
      </c>
      <c r="CZ26" s="13">
        <f t="shared" si="1"/>
        <v>0</v>
      </c>
      <c r="DA26" s="13">
        <f t="shared" si="12"/>
        <v>0</v>
      </c>
      <c r="DB26" s="13">
        <f t="shared" si="13"/>
        <v>0</v>
      </c>
      <c r="DC26" s="13">
        <f t="shared" si="14"/>
        <v>0</v>
      </c>
      <c r="DD26" s="13">
        <f t="shared" si="15"/>
        <v>0</v>
      </c>
      <c r="DE26" s="13">
        <f t="shared" si="2"/>
        <v>1</v>
      </c>
      <c r="DF26" s="13">
        <f t="shared" si="16"/>
        <v>0</v>
      </c>
      <c r="DG26" s="13">
        <f t="shared" si="17"/>
        <v>0</v>
      </c>
      <c r="DH26" s="13">
        <f t="shared" si="18"/>
        <v>0</v>
      </c>
      <c r="DI26" s="13">
        <f t="shared" si="19"/>
        <v>2</v>
      </c>
      <c r="DJ26" s="13">
        <f t="shared" si="20"/>
        <v>0</v>
      </c>
      <c r="DK26" s="13">
        <f t="shared" si="21"/>
        <v>0</v>
      </c>
      <c r="DL26" s="13">
        <f t="shared" si="3"/>
        <v>0</v>
      </c>
      <c r="DM26" s="13">
        <f t="shared" si="4"/>
        <v>0</v>
      </c>
      <c r="DN26" s="13">
        <f t="shared" si="5"/>
        <v>0</v>
      </c>
      <c r="DO26" s="13">
        <f t="shared" si="6"/>
        <v>0</v>
      </c>
      <c r="DP26" s="13">
        <f t="shared" si="7"/>
        <v>0</v>
      </c>
      <c r="DQ26" s="13">
        <f t="shared" si="22"/>
        <v>0</v>
      </c>
      <c r="DR26" s="13">
        <f t="shared" si="8"/>
        <v>0</v>
      </c>
      <c r="DS26" s="13">
        <f t="shared" si="8"/>
        <v>0</v>
      </c>
      <c r="DT26">
        <f>SUM(CV26:DS26)</f>
        <v>10</v>
      </c>
    </row>
    <row r="27" spans="1:124" ht="18" customHeight="1" x14ac:dyDescent="0.25">
      <c r="A27" s="4" t="s">
        <v>42</v>
      </c>
      <c r="B27" s="8" t="s">
        <v>43</v>
      </c>
      <c r="D27" s="68" t="s">
        <v>72</v>
      </c>
      <c r="E27" s="10"/>
      <c r="F27" s="10"/>
      <c r="G27" s="10"/>
      <c r="H27" s="10"/>
      <c r="I27" s="10"/>
      <c r="J27" s="79"/>
      <c r="K27" s="10"/>
      <c r="L27" s="10"/>
      <c r="M27" s="10"/>
      <c r="N27" s="10"/>
      <c r="O27" s="10"/>
      <c r="P27" s="79"/>
      <c r="Q27" s="10"/>
      <c r="R27" s="10"/>
      <c r="S27" s="84" t="s">
        <v>5</v>
      </c>
      <c r="T27" s="10"/>
      <c r="U27" s="84" t="s">
        <v>9</v>
      </c>
      <c r="V27" s="79"/>
      <c r="W27" s="10"/>
      <c r="X27" s="11"/>
      <c r="Y27" s="10"/>
      <c r="AA27" s="10"/>
      <c r="AB27" s="79"/>
      <c r="AC27" s="11"/>
      <c r="AD27" s="10"/>
      <c r="AE27" s="10"/>
      <c r="AF27" s="10"/>
      <c r="AG27" s="10"/>
      <c r="AH27" s="79"/>
      <c r="AI27" s="10"/>
      <c r="AJ27" s="10"/>
      <c r="AK27" s="10"/>
      <c r="AL27" s="10" t="s">
        <v>9</v>
      </c>
      <c r="AM27" s="10"/>
      <c r="AN27" s="79"/>
      <c r="AO27" s="10"/>
      <c r="AP27" s="84"/>
      <c r="AQ27" s="10"/>
      <c r="AR27" s="84"/>
      <c r="AS27" s="10"/>
      <c r="AT27" s="79"/>
      <c r="AU27" s="10"/>
      <c r="AV27" s="10"/>
      <c r="AW27" s="10"/>
      <c r="AX27" s="10"/>
      <c r="AY27" s="10"/>
      <c r="AZ27" s="79"/>
      <c r="BA27" s="10"/>
      <c r="BB27" s="10"/>
      <c r="BC27" s="10" t="s">
        <v>9</v>
      </c>
      <c r="BD27" s="10"/>
      <c r="BE27" s="79"/>
      <c r="BF27" s="10"/>
      <c r="BG27" s="10"/>
      <c r="BH27" s="10"/>
      <c r="BI27" s="10"/>
      <c r="BJ27" s="10"/>
      <c r="BK27" s="79"/>
      <c r="BL27" s="10"/>
      <c r="BM27" s="10"/>
      <c r="BN27" s="10" t="s">
        <v>11</v>
      </c>
      <c r="BO27" s="10"/>
      <c r="BP27" s="10"/>
      <c r="BQ27" s="79"/>
      <c r="BR27" s="10"/>
      <c r="BS27" s="10"/>
      <c r="BT27" s="10"/>
      <c r="BU27" s="10" t="s">
        <v>5</v>
      </c>
      <c r="BV27" s="10"/>
      <c r="BW27" s="79"/>
      <c r="BX27" s="10"/>
      <c r="BY27" s="10"/>
      <c r="CA27" s="10"/>
      <c r="CB27" s="10"/>
      <c r="CC27" s="79"/>
      <c r="CD27" s="10"/>
      <c r="CE27" s="10"/>
      <c r="CF27" s="10" t="s">
        <v>11</v>
      </c>
      <c r="CG27" s="10"/>
      <c r="CH27" s="10"/>
      <c r="CI27" s="79"/>
      <c r="CJ27" s="10"/>
      <c r="CK27" s="85" t="s">
        <v>9</v>
      </c>
      <c r="CL27" s="87"/>
      <c r="CM27" s="84" t="s">
        <v>5</v>
      </c>
      <c r="CN27" s="10"/>
      <c r="CO27" s="79"/>
      <c r="CP27" s="10"/>
      <c r="CQ27" s="10" t="s">
        <v>7</v>
      </c>
      <c r="CR27" s="10"/>
      <c r="CS27" s="10"/>
      <c r="CT27" s="10"/>
      <c r="CU27" s="79"/>
      <c r="CV27" s="13">
        <f t="shared" ref="CV27:CV28" si="65">COUNTIF(E27:CU27,"РУС")</f>
        <v>3</v>
      </c>
      <c r="CW27" s="16">
        <f t="shared" ref="CW27:CW28" si="66">COUNTIF(E27:CU27,"МАТ")</f>
        <v>4</v>
      </c>
      <c r="CX27" s="13">
        <f t="shared" ref="CX27:CX28" si="67">COUNTIF(E27:CU27,"АЛГ")</f>
        <v>0</v>
      </c>
      <c r="CY27" s="13">
        <f t="shared" ref="CY27:CY28" si="68">COUNTIF(E27:CU27,"ГЕМ")</f>
        <v>0</v>
      </c>
      <c r="CZ27" s="13">
        <f t="shared" ref="CZ27:CZ28" si="69">COUNTIF(E27:CU27,"ВИС")</f>
        <v>0</v>
      </c>
      <c r="DA27" s="13">
        <f t="shared" ref="DA27:DA28" si="70">COUNTIF(E27:CU27,"БИО")</f>
        <v>0</v>
      </c>
      <c r="DB27" s="13">
        <f t="shared" ref="DB27:DB28" si="71">COUNTIF(E27:CU27,"ГЕО")</f>
        <v>0</v>
      </c>
      <c r="DC27" s="13">
        <f t="shared" ref="DC27:DC28" si="72">COUNTIF(E27:CU27,"ИНФ")</f>
        <v>0</v>
      </c>
      <c r="DD27" s="13">
        <f t="shared" ref="DD27:DD28" si="73">COUNTIF(E27:CU27,"ИСТ")</f>
        <v>0</v>
      </c>
      <c r="DE27" s="13">
        <f t="shared" ref="DE27:DE28" si="74">COUNTIF(E27:CU27,"ЛИТ")</f>
        <v>1</v>
      </c>
      <c r="DF27" s="13">
        <f t="shared" ref="DF27:DF28" si="75">COUNTIF(E27:CU27,"ОБЩ")</f>
        <v>0</v>
      </c>
      <c r="DG27" s="13">
        <f t="shared" ref="DG27:DG28" si="76">COUNTIF(E27:CU27,"ФИЗ")</f>
        <v>0</v>
      </c>
      <c r="DH27" s="13">
        <f t="shared" ref="DH27:DH28" si="77">COUNTIF(E27:CU27,"ХИМ")</f>
        <v>0</v>
      </c>
      <c r="DI27" s="13">
        <f t="shared" ref="DI27:DI28" si="78">COUNTIF(E27:CU27,"АНГ")</f>
        <v>2</v>
      </c>
      <c r="DJ27" s="13">
        <f t="shared" ref="DJ27:DJ28" si="79">COUNTIF(E27:CU27,"НЕМ")</f>
        <v>0</v>
      </c>
      <c r="DK27" s="13">
        <f t="shared" ref="DK27:DK28" si="80">COUNTIF(E27:CU27,"ФРА")</f>
        <v>0</v>
      </c>
      <c r="DL27" s="13">
        <f t="shared" ref="DL27:DL28" si="81">COUNTIF(E27:CU27,"ОКР")</f>
        <v>0</v>
      </c>
      <c r="DM27" s="13">
        <f t="shared" ref="DM27:DM28" si="82">COUNTIF(E27:CU27,"ИЗО")</f>
        <v>0</v>
      </c>
      <c r="DN27" s="13">
        <f t="shared" ref="DN27:DN28" si="83">COUNTIF(E27:CU27,"КУБ")</f>
        <v>0</v>
      </c>
      <c r="DO27" s="13">
        <f t="shared" ref="DO27:DO28" si="84">COUNTIF(E27:CU27,"МУЗ")</f>
        <v>0</v>
      </c>
      <c r="DP27" s="13">
        <f t="shared" ref="DP27:DP28" si="85">COUNTIF(E27:CU27,"ОБЗ")</f>
        <v>0</v>
      </c>
      <c r="DQ27" s="13">
        <f t="shared" ref="DQ27:DQ28" si="86">COUNTIF(E27:CU27,"ТЕХ")</f>
        <v>0</v>
      </c>
      <c r="DR27" s="13">
        <f t="shared" ref="DR27:DS28" si="87">COUNTIF(E27:CU27,"ФЗР")</f>
        <v>0</v>
      </c>
      <c r="DS27" s="13">
        <f t="shared" si="87"/>
        <v>0</v>
      </c>
      <c r="DT27">
        <f>SUM(CV27:DS27)</f>
        <v>10</v>
      </c>
    </row>
    <row r="28" spans="1:124" ht="18" customHeight="1" x14ac:dyDescent="0.25">
      <c r="A28" s="42" t="s">
        <v>86</v>
      </c>
      <c r="B28" s="43" t="s">
        <v>21</v>
      </c>
      <c r="D28" s="68" t="s">
        <v>94</v>
      </c>
      <c r="E28" s="10"/>
      <c r="F28" s="10"/>
      <c r="G28" s="10"/>
      <c r="H28" s="10"/>
      <c r="I28" s="10"/>
      <c r="J28" s="79"/>
      <c r="K28" s="10"/>
      <c r="L28" s="10"/>
      <c r="M28" s="10"/>
      <c r="N28" s="10"/>
      <c r="O28" s="10"/>
      <c r="P28" s="79"/>
      <c r="Q28" s="10"/>
      <c r="R28" s="10"/>
      <c r="S28" s="84" t="s">
        <v>5</v>
      </c>
      <c r="T28" s="10"/>
      <c r="U28" s="84" t="s">
        <v>9</v>
      </c>
      <c r="V28" s="79"/>
      <c r="W28" s="10"/>
      <c r="X28" s="11"/>
      <c r="Y28" s="10"/>
      <c r="AA28" s="10"/>
      <c r="AB28" s="79"/>
      <c r="AC28" s="11"/>
      <c r="AD28" s="10"/>
      <c r="AE28" s="10"/>
      <c r="AF28" s="10"/>
      <c r="AG28" s="10"/>
      <c r="AH28" s="79"/>
      <c r="AI28" s="10"/>
      <c r="AJ28" s="10"/>
      <c r="AK28" s="10"/>
      <c r="AL28" s="10" t="s">
        <v>9</v>
      </c>
      <c r="AM28" s="10"/>
      <c r="AN28" s="79"/>
      <c r="AO28" s="10"/>
      <c r="AP28" s="84"/>
      <c r="AQ28" s="10"/>
      <c r="AR28" s="84"/>
      <c r="AS28" s="10"/>
      <c r="AT28" s="79"/>
      <c r="AU28" s="10"/>
      <c r="AV28" s="10"/>
      <c r="AW28" s="10"/>
      <c r="AX28" s="10"/>
      <c r="AY28" s="10"/>
      <c r="AZ28" s="79"/>
      <c r="BA28" s="10"/>
      <c r="BB28" s="10"/>
      <c r="BC28" s="10" t="s">
        <v>9</v>
      </c>
      <c r="BD28" s="10"/>
      <c r="BE28" s="79"/>
      <c r="BF28" s="10"/>
      <c r="BG28" s="10"/>
      <c r="BH28" s="10"/>
      <c r="BI28" s="10"/>
      <c r="BJ28" s="10"/>
      <c r="BK28" s="79"/>
      <c r="BL28" s="10"/>
      <c r="BM28" s="10"/>
      <c r="BN28" s="10" t="s">
        <v>11</v>
      </c>
      <c r="BO28" s="10"/>
      <c r="BP28" s="10"/>
      <c r="BQ28" s="79"/>
      <c r="BR28" s="10"/>
      <c r="BS28" s="10"/>
      <c r="BT28" s="10"/>
      <c r="BU28" s="10" t="s">
        <v>5</v>
      </c>
      <c r="BV28" s="10"/>
      <c r="BW28" s="79"/>
      <c r="BX28" s="10"/>
      <c r="BY28" s="10"/>
      <c r="CA28" s="10"/>
      <c r="CB28" s="10"/>
      <c r="CC28" s="79"/>
      <c r="CD28" s="10"/>
      <c r="CE28" s="10"/>
      <c r="CF28" s="10" t="s">
        <v>11</v>
      </c>
      <c r="CG28" s="10"/>
      <c r="CH28" s="10"/>
      <c r="CI28" s="79"/>
      <c r="CJ28" s="10"/>
      <c r="CK28" s="85" t="s">
        <v>9</v>
      </c>
      <c r="CL28" s="87"/>
      <c r="CM28" s="84" t="s">
        <v>5</v>
      </c>
      <c r="CN28" s="10"/>
      <c r="CO28" s="79"/>
      <c r="CP28" s="10"/>
      <c r="CQ28" s="10"/>
      <c r="CR28" s="10" t="s">
        <v>7</v>
      </c>
      <c r="CS28" s="10"/>
      <c r="CT28" s="10"/>
      <c r="CU28" s="79"/>
      <c r="CV28" s="13">
        <f t="shared" si="65"/>
        <v>3</v>
      </c>
      <c r="CW28" s="16">
        <f t="shared" si="66"/>
        <v>4</v>
      </c>
      <c r="CX28" s="13">
        <f t="shared" si="67"/>
        <v>0</v>
      </c>
      <c r="CY28" s="13">
        <f t="shared" si="68"/>
        <v>0</v>
      </c>
      <c r="CZ28" s="13">
        <f t="shared" si="69"/>
        <v>0</v>
      </c>
      <c r="DA28" s="13">
        <f t="shared" si="70"/>
        <v>0</v>
      </c>
      <c r="DB28" s="13">
        <f t="shared" si="71"/>
        <v>0</v>
      </c>
      <c r="DC28" s="13">
        <f t="shared" si="72"/>
        <v>0</v>
      </c>
      <c r="DD28" s="13">
        <f t="shared" si="73"/>
        <v>0</v>
      </c>
      <c r="DE28" s="13">
        <f t="shared" si="74"/>
        <v>1</v>
      </c>
      <c r="DF28" s="13">
        <f t="shared" si="75"/>
        <v>0</v>
      </c>
      <c r="DG28" s="13">
        <f t="shared" si="76"/>
        <v>0</v>
      </c>
      <c r="DH28" s="13">
        <f t="shared" si="77"/>
        <v>0</v>
      </c>
      <c r="DI28" s="13">
        <f t="shared" si="78"/>
        <v>2</v>
      </c>
      <c r="DJ28" s="13">
        <f t="shared" si="79"/>
        <v>0</v>
      </c>
      <c r="DK28" s="13">
        <f t="shared" si="80"/>
        <v>0</v>
      </c>
      <c r="DL28" s="13">
        <f t="shared" si="81"/>
        <v>0</v>
      </c>
      <c r="DM28" s="13">
        <f t="shared" si="82"/>
        <v>0</v>
      </c>
      <c r="DN28" s="13">
        <f t="shared" si="83"/>
        <v>0</v>
      </c>
      <c r="DO28" s="13">
        <f t="shared" si="84"/>
        <v>0</v>
      </c>
      <c r="DP28" s="13">
        <f t="shared" si="85"/>
        <v>0</v>
      </c>
      <c r="DQ28" s="13">
        <f t="shared" si="86"/>
        <v>0</v>
      </c>
      <c r="DR28" s="13">
        <f t="shared" si="87"/>
        <v>0</v>
      </c>
      <c r="DS28" s="13">
        <f t="shared" si="87"/>
        <v>0</v>
      </c>
      <c r="DT28">
        <f>SUM(CV28:DS28)</f>
        <v>10</v>
      </c>
    </row>
    <row r="29" spans="1:124" s="44" customFormat="1" ht="18" customHeight="1" x14ac:dyDescent="0.25">
      <c r="A29" s="23" t="s">
        <v>109</v>
      </c>
      <c r="B29" s="20" t="s">
        <v>89</v>
      </c>
      <c r="D29" s="68"/>
      <c r="E29" s="45"/>
      <c r="F29" s="45"/>
      <c r="G29" s="45"/>
      <c r="H29" s="45"/>
      <c r="I29" s="45"/>
      <c r="J29" s="79"/>
      <c r="K29" s="45"/>
      <c r="L29" s="45"/>
      <c r="M29" s="45"/>
      <c r="N29" s="45"/>
      <c r="O29" s="45"/>
      <c r="P29" s="79"/>
      <c r="Q29" s="45"/>
      <c r="R29" s="45"/>
      <c r="S29" s="46"/>
      <c r="T29" s="45"/>
      <c r="U29" s="45"/>
      <c r="V29" s="79"/>
      <c r="W29" s="45"/>
      <c r="X29" s="47"/>
      <c r="Y29" s="45"/>
      <c r="Z29" s="47"/>
      <c r="AA29" s="45"/>
      <c r="AB29" s="79"/>
      <c r="AC29" s="47"/>
      <c r="AD29" s="45"/>
      <c r="AE29" s="45"/>
      <c r="AF29" s="45"/>
      <c r="AG29" s="45"/>
      <c r="AH29" s="79"/>
      <c r="AI29" s="45"/>
      <c r="AJ29" s="45"/>
      <c r="AK29" s="45"/>
      <c r="AL29" s="45"/>
      <c r="AM29" s="45"/>
      <c r="AN29" s="79"/>
      <c r="AO29" s="45"/>
      <c r="AP29" s="45"/>
      <c r="AQ29" s="45"/>
      <c r="AR29" s="45"/>
      <c r="AS29" s="45"/>
      <c r="AT29" s="79"/>
      <c r="AU29" s="45"/>
      <c r="AV29" s="45"/>
      <c r="AW29" s="45"/>
      <c r="AX29" s="45"/>
      <c r="AY29" s="45"/>
      <c r="AZ29" s="79"/>
      <c r="BA29" s="45"/>
      <c r="BB29" s="45"/>
      <c r="BC29" s="45"/>
      <c r="BD29" s="45"/>
      <c r="BE29" s="79"/>
      <c r="BF29" s="45"/>
      <c r="BG29" s="45"/>
      <c r="BH29" s="45"/>
      <c r="BI29" s="45"/>
      <c r="BJ29" s="45"/>
      <c r="BK29" s="79"/>
      <c r="BL29" s="45"/>
      <c r="BM29" s="45"/>
      <c r="BN29" s="45"/>
      <c r="BO29" s="45"/>
      <c r="BP29" s="45"/>
      <c r="BQ29" s="79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79"/>
      <c r="CD29" s="45"/>
      <c r="CE29" s="45"/>
      <c r="CF29" s="45"/>
      <c r="CG29" s="45"/>
      <c r="CH29" s="45"/>
      <c r="CI29" s="79"/>
      <c r="CJ29" s="45"/>
      <c r="CK29" s="47"/>
      <c r="CL29" s="47"/>
      <c r="CM29" s="47"/>
      <c r="CN29" s="45"/>
      <c r="CO29" s="79"/>
      <c r="CP29" s="45"/>
      <c r="CQ29" s="45"/>
      <c r="CR29" s="45"/>
      <c r="CS29" s="45"/>
      <c r="CT29" s="45"/>
      <c r="CU29" s="79"/>
      <c r="CV29" s="48"/>
      <c r="CW29" s="49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</row>
    <row r="30" spans="1:124" ht="18" customHeight="1" x14ac:dyDescent="0.25">
      <c r="A30" s="19" t="s">
        <v>45</v>
      </c>
      <c r="B30" s="26" t="s">
        <v>46</v>
      </c>
      <c r="D30" s="68" t="s">
        <v>41</v>
      </c>
      <c r="E30" s="10"/>
      <c r="F30" s="10"/>
      <c r="G30" s="10"/>
      <c r="H30" s="10"/>
      <c r="I30" s="10"/>
      <c r="J30" s="79"/>
      <c r="L30" s="10"/>
      <c r="M30" s="10"/>
      <c r="N30" s="10" t="s">
        <v>5</v>
      </c>
      <c r="O30" s="10"/>
      <c r="P30" s="79"/>
      <c r="Q30" s="10"/>
      <c r="R30" s="10"/>
      <c r="S30" s="17"/>
      <c r="T30" s="10"/>
      <c r="U30" s="10"/>
      <c r="V30" s="79"/>
      <c r="W30" s="10"/>
      <c r="X30" s="11"/>
      <c r="Y30" s="10"/>
      <c r="Z30" s="11"/>
      <c r="AA30" s="10"/>
      <c r="AB30" s="79"/>
      <c r="AC30" s="11"/>
      <c r="AD30" s="10"/>
      <c r="AE30" s="10" t="s">
        <v>11</v>
      </c>
      <c r="AF30" s="10"/>
      <c r="AG30" s="10"/>
      <c r="AH30" s="79"/>
      <c r="AI30" s="10"/>
      <c r="AJ30" s="10"/>
      <c r="AK30" s="10"/>
      <c r="AL30" s="10"/>
      <c r="AM30" s="10" t="s">
        <v>7</v>
      </c>
      <c r="AN30" s="79"/>
      <c r="AO30" s="10"/>
      <c r="AP30" s="10"/>
      <c r="AQ30" s="84" t="s">
        <v>5</v>
      </c>
      <c r="AR30" s="11"/>
      <c r="AS30" s="84" t="s">
        <v>9</v>
      </c>
      <c r="AT30" s="79"/>
      <c r="AU30" s="10" t="s">
        <v>11</v>
      </c>
      <c r="AV30" s="10"/>
      <c r="AW30" s="10"/>
      <c r="AX30" s="10"/>
      <c r="AY30" s="10"/>
      <c r="AZ30" s="79"/>
      <c r="BA30" s="10"/>
      <c r="BB30" s="10"/>
      <c r="BC30" s="10"/>
      <c r="BD30" s="10"/>
      <c r="BE30" s="79"/>
      <c r="BF30" s="10"/>
      <c r="BG30" s="10"/>
      <c r="BH30" s="10" t="s">
        <v>5</v>
      </c>
      <c r="BI30" s="10"/>
      <c r="BJ30" s="10"/>
      <c r="BK30" s="79"/>
      <c r="BL30" s="10"/>
      <c r="BM30" s="10"/>
      <c r="BN30" s="10"/>
      <c r="BO30" s="10"/>
      <c r="BP30" s="10" t="s">
        <v>7</v>
      </c>
      <c r="BQ30" s="79"/>
      <c r="BR30" s="10"/>
      <c r="BS30" s="10"/>
      <c r="BT30" s="10"/>
      <c r="BU30" s="10"/>
      <c r="BV30" s="10" t="s">
        <v>11</v>
      </c>
      <c r="BW30" s="79"/>
      <c r="BX30" s="10"/>
      <c r="BY30" s="10" t="s">
        <v>5</v>
      </c>
      <c r="BZ30" s="10"/>
      <c r="CA30" s="10"/>
      <c r="CB30" s="10"/>
      <c r="CC30" s="79"/>
      <c r="CD30" s="10"/>
      <c r="CE30" s="10"/>
      <c r="CF30" s="10" t="s">
        <v>11</v>
      </c>
      <c r="CG30" s="10"/>
      <c r="CH30" s="10"/>
      <c r="CI30" s="79"/>
      <c r="CJ30" s="10"/>
      <c r="CK30" s="85" t="s">
        <v>9</v>
      </c>
      <c r="CL30" s="84"/>
      <c r="CM30" s="84" t="s">
        <v>5</v>
      </c>
      <c r="CN30" s="10"/>
      <c r="CO30" s="79"/>
      <c r="CP30" s="10"/>
      <c r="CQ30" s="10"/>
      <c r="CR30" s="10"/>
      <c r="CS30" s="10"/>
      <c r="CT30" s="10"/>
      <c r="CU30" s="79"/>
      <c r="CV30" s="13">
        <f t="shared" si="64"/>
        <v>5</v>
      </c>
      <c r="CW30" s="16">
        <f t="shared" si="0"/>
        <v>2</v>
      </c>
      <c r="CX30" s="13">
        <f t="shared" si="10"/>
        <v>0</v>
      </c>
      <c r="CY30" s="13">
        <f t="shared" si="11"/>
        <v>0</v>
      </c>
      <c r="CZ30" s="13">
        <f t="shared" si="1"/>
        <v>0</v>
      </c>
      <c r="DA30" s="13">
        <f t="shared" si="12"/>
        <v>0</v>
      </c>
      <c r="DB30" s="13">
        <f t="shared" si="13"/>
        <v>0</v>
      </c>
      <c r="DC30" s="13">
        <f t="shared" si="14"/>
        <v>0</v>
      </c>
      <c r="DD30" s="13">
        <f t="shared" si="15"/>
        <v>0</v>
      </c>
      <c r="DE30" s="13">
        <f t="shared" si="2"/>
        <v>2</v>
      </c>
      <c r="DF30" s="13">
        <f t="shared" si="16"/>
        <v>0</v>
      </c>
      <c r="DG30" s="13">
        <f t="shared" si="17"/>
        <v>0</v>
      </c>
      <c r="DH30" s="13">
        <f t="shared" si="18"/>
        <v>0</v>
      </c>
      <c r="DI30" s="13">
        <f t="shared" si="19"/>
        <v>4</v>
      </c>
      <c r="DJ30" s="13">
        <f t="shared" si="20"/>
        <v>0</v>
      </c>
      <c r="DK30" s="13">
        <f t="shared" si="21"/>
        <v>0</v>
      </c>
      <c r="DL30" s="13">
        <f t="shared" si="3"/>
        <v>0</v>
      </c>
      <c r="DM30" s="13">
        <f t="shared" si="4"/>
        <v>0</v>
      </c>
      <c r="DN30" s="13">
        <f t="shared" si="5"/>
        <v>0</v>
      </c>
      <c r="DO30" s="13">
        <f t="shared" si="6"/>
        <v>0</v>
      </c>
      <c r="DP30" s="13">
        <f t="shared" si="7"/>
        <v>0</v>
      </c>
      <c r="DQ30" s="13">
        <f t="shared" si="22"/>
        <v>0</v>
      </c>
      <c r="DR30" s="13">
        <f t="shared" si="8"/>
        <v>0</v>
      </c>
      <c r="DS30" s="13">
        <f t="shared" si="8"/>
        <v>0</v>
      </c>
      <c r="DT30">
        <f t="shared" ref="DT30:DT35" si="88">SUM(CV30:DS30)</f>
        <v>13</v>
      </c>
    </row>
    <row r="31" spans="1:124" ht="18" customHeight="1" x14ac:dyDescent="0.25">
      <c r="A31" s="24" t="s">
        <v>90</v>
      </c>
      <c r="B31" s="25" t="s">
        <v>91</v>
      </c>
      <c r="D31" s="68" t="s">
        <v>44</v>
      </c>
      <c r="E31" s="10"/>
      <c r="F31" s="10"/>
      <c r="G31" s="10"/>
      <c r="H31" s="10"/>
      <c r="I31" s="10"/>
      <c r="J31" s="79"/>
      <c r="K31" s="10"/>
      <c r="L31" s="10"/>
      <c r="M31" s="10"/>
      <c r="N31" s="10" t="s">
        <v>5</v>
      </c>
      <c r="O31" s="10"/>
      <c r="P31" s="79"/>
      <c r="Q31" s="10"/>
      <c r="R31" s="11"/>
      <c r="S31" s="10"/>
      <c r="T31" s="10"/>
      <c r="U31" s="10"/>
      <c r="V31" s="79"/>
      <c r="W31" s="10"/>
      <c r="X31" s="10"/>
      <c r="Y31" s="11"/>
      <c r="Z31" s="10"/>
      <c r="AA31" s="10"/>
      <c r="AB31" s="79"/>
      <c r="AC31" s="10"/>
      <c r="AD31" s="10"/>
      <c r="AE31" s="10" t="s">
        <v>11</v>
      </c>
      <c r="AF31" s="10"/>
      <c r="AG31" s="10"/>
      <c r="AH31" s="79"/>
      <c r="AI31" s="11"/>
      <c r="AJ31" s="10"/>
      <c r="AK31" s="10"/>
      <c r="AL31" s="10"/>
      <c r="AM31" s="10" t="s">
        <v>7</v>
      </c>
      <c r="AN31" s="79"/>
      <c r="AO31" s="10"/>
      <c r="AP31" s="10"/>
      <c r="AQ31" s="84" t="s">
        <v>5</v>
      </c>
      <c r="AR31" s="11"/>
      <c r="AS31" s="84" t="s">
        <v>9</v>
      </c>
      <c r="AT31" s="79"/>
      <c r="AV31" s="10" t="s">
        <v>11</v>
      </c>
      <c r="AW31" s="10"/>
      <c r="AX31" s="10"/>
      <c r="AY31" s="10"/>
      <c r="AZ31" s="79"/>
      <c r="BA31" s="10"/>
      <c r="BB31" s="10"/>
      <c r="BC31" s="10"/>
      <c r="BD31" s="10"/>
      <c r="BE31" s="79"/>
      <c r="BF31" s="10"/>
      <c r="BG31" s="10"/>
      <c r="BH31" s="10" t="s">
        <v>5</v>
      </c>
      <c r="BI31" s="10"/>
      <c r="BJ31" s="10"/>
      <c r="BK31" s="79"/>
      <c r="BL31" s="10"/>
      <c r="BM31" s="10"/>
      <c r="BN31" s="10"/>
      <c r="BO31" s="10"/>
      <c r="BP31" s="10" t="s">
        <v>7</v>
      </c>
      <c r="BQ31" s="79"/>
      <c r="BR31" s="10"/>
      <c r="BS31" s="10"/>
      <c r="BT31" s="10"/>
      <c r="BU31" s="10"/>
      <c r="BV31" s="10" t="s">
        <v>11</v>
      </c>
      <c r="BW31" s="79"/>
      <c r="BX31" s="10"/>
      <c r="BY31" s="10" t="s">
        <v>5</v>
      </c>
      <c r="BZ31" s="10"/>
      <c r="CA31" s="10"/>
      <c r="CB31" s="10"/>
      <c r="CC31" s="79"/>
      <c r="CD31" s="10"/>
      <c r="CE31" s="10"/>
      <c r="CF31" s="10" t="s">
        <v>11</v>
      </c>
      <c r="CG31" s="10"/>
      <c r="CH31" s="10"/>
      <c r="CI31" s="79"/>
      <c r="CJ31" s="10"/>
      <c r="CK31" s="85" t="s">
        <v>9</v>
      </c>
      <c r="CL31" s="84"/>
      <c r="CM31" s="84" t="s">
        <v>5</v>
      </c>
      <c r="CN31" s="10"/>
      <c r="CO31" s="79"/>
      <c r="CP31" s="10"/>
      <c r="CQ31" s="10"/>
      <c r="CR31" s="10"/>
      <c r="CS31" s="10"/>
      <c r="CT31" s="10"/>
      <c r="CU31" s="79"/>
      <c r="CV31" s="13">
        <f t="shared" si="64"/>
        <v>5</v>
      </c>
      <c r="CW31" s="16">
        <f t="shared" si="0"/>
        <v>2</v>
      </c>
      <c r="CX31" s="13">
        <f t="shared" si="10"/>
        <v>0</v>
      </c>
      <c r="CY31" s="13">
        <f t="shared" si="11"/>
        <v>0</v>
      </c>
      <c r="CZ31" s="13">
        <f t="shared" si="1"/>
        <v>0</v>
      </c>
      <c r="DA31" s="13">
        <f t="shared" si="12"/>
        <v>0</v>
      </c>
      <c r="DB31" s="13">
        <f t="shared" si="13"/>
        <v>0</v>
      </c>
      <c r="DC31" s="13">
        <f t="shared" si="14"/>
        <v>0</v>
      </c>
      <c r="DD31" s="13">
        <f t="shared" si="15"/>
        <v>0</v>
      </c>
      <c r="DE31" s="13">
        <f t="shared" si="2"/>
        <v>2</v>
      </c>
      <c r="DF31" s="13">
        <f t="shared" si="16"/>
        <v>0</v>
      </c>
      <c r="DG31" s="13">
        <f t="shared" si="17"/>
        <v>0</v>
      </c>
      <c r="DH31" s="13">
        <f t="shared" si="18"/>
        <v>0</v>
      </c>
      <c r="DI31" s="13">
        <f t="shared" si="19"/>
        <v>4</v>
      </c>
      <c r="DJ31" s="13">
        <f t="shared" si="20"/>
        <v>0</v>
      </c>
      <c r="DK31" s="13">
        <f t="shared" si="21"/>
        <v>0</v>
      </c>
      <c r="DL31" s="13">
        <f t="shared" si="3"/>
        <v>0</v>
      </c>
      <c r="DM31" s="13">
        <f t="shared" si="4"/>
        <v>0</v>
      </c>
      <c r="DN31" s="13">
        <f t="shared" si="5"/>
        <v>0</v>
      </c>
      <c r="DO31" s="13">
        <f t="shared" si="6"/>
        <v>0</v>
      </c>
      <c r="DP31" s="13">
        <f t="shared" si="7"/>
        <v>0</v>
      </c>
      <c r="DQ31" s="13">
        <f t="shared" si="22"/>
        <v>0</v>
      </c>
      <c r="DR31" s="13">
        <f t="shared" si="8"/>
        <v>0</v>
      </c>
      <c r="DS31" s="13">
        <f t="shared" si="8"/>
        <v>0</v>
      </c>
      <c r="DT31">
        <f t="shared" si="88"/>
        <v>13</v>
      </c>
    </row>
    <row r="32" spans="1:124" ht="39.75" customHeight="1" x14ac:dyDescent="0.25">
      <c r="A32" s="24" t="s">
        <v>92</v>
      </c>
      <c r="B32" s="25" t="s">
        <v>93</v>
      </c>
      <c r="D32" s="68" t="s">
        <v>47</v>
      </c>
      <c r="E32" s="10"/>
      <c r="F32" s="10"/>
      <c r="G32" s="10"/>
      <c r="H32" s="10"/>
      <c r="I32" s="10"/>
      <c r="J32" s="79"/>
      <c r="K32" s="10"/>
      <c r="L32" s="10"/>
      <c r="M32" s="10"/>
      <c r="N32" s="10" t="s">
        <v>5</v>
      </c>
      <c r="O32" s="10"/>
      <c r="P32" s="79"/>
      <c r="Q32" s="10"/>
      <c r="R32" s="11"/>
      <c r="S32" s="10"/>
      <c r="T32" s="10"/>
      <c r="U32" s="10"/>
      <c r="V32" s="79"/>
      <c r="W32" s="10"/>
      <c r="X32" s="10"/>
      <c r="Y32" s="11"/>
      <c r="Z32" s="10"/>
      <c r="AA32" s="10"/>
      <c r="AB32" s="79"/>
      <c r="AC32" s="10"/>
      <c r="AD32" s="10"/>
      <c r="AE32" s="10" t="s">
        <v>11</v>
      </c>
      <c r="AF32" s="10"/>
      <c r="AG32" s="10"/>
      <c r="AH32" s="79"/>
      <c r="AI32" s="11"/>
      <c r="AJ32" s="10"/>
      <c r="AK32" s="10"/>
      <c r="AL32" s="10" t="s">
        <v>7</v>
      </c>
      <c r="AM32" s="10"/>
      <c r="AN32" s="79"/>
      <c r="AO32" s="10"/>
      <c r="AP32" s="10"/>
      <c r="AQ32" s="84" t="s">
        <v>5</v>
      </c>
      <c r="AR32" s="11"/>
      <c r="AS32" s="84" t="s">
        <v>9</v>
      </c>
      <c r="AT32" s="79"/>
      <c r="AV32" s="10" t="s">
        <v>11</v>
      </c>
      <c r="AW32" s="10"/>
      <c r="AX32" s="10"/>
      <c r="AY32" s="10"/>
      <c r="AZ32" s="79"/>
      <c r="BA32" s="10"/>
      <c r="BB32" s="10"/>
      <c r="BC32" s="10"/>
      <c r="BD32" s="10"/>
      <c r="BE32" s="79"/>
      <c r="BF32" s="10"/>
      <c r="BG32" s="10"/>
      <c r="BH32" s="10" t="s">
        <v>5</v>
      </c>
      <c r="BI32" s="10"/>
      <c r="BJ32" s="10"/>
      <c r="BK32" s="79"/>
      <c r="BL32" s="10"/>
      <c r="BM32" s="10"/>
      <c r="BN32" s="10"/>
      <c r="BO32" s="10"/>
      <c r="BP32" s="10" t="s">
        <v>7</v>
      </c>
      <c r="BQ32" s="79"/>
      <c r="BR32" s="10"/>
      <c r="BS32" s="10"/>
      <c r="BT32" s="10"/>
      <c r="BU32" s="10"/>
      <c r="BV32" s="10" t="s">
        <v>11</v>
      </c>
      <c r="BW32" s="79"/>
      <c r="BX32" s="10"/>
      <c r="BY32" s="10" t="s">
        <v>5</v>
      </c>
      <c r="BZ32" s="10"/>
      <c r="CA32" s="10"/>
      <c r="CB32" s="10"/>
      <c r="CC32" s="79"/>
      <c r="CD32" s="10"/>
      <c r="CE32" s="10"/>
      <c r="CF32" s="10" t="s">
        <v>11</v>
      </c>
      <c r="CG32" s="10"/>
      <c r="CH32" s="10"/>
      <c r="CI32" s="79"/>
      <c r="CJ32" s="10"/>
      <c r="CK32" s="85" t="s">
        <v>9</v>
      </c>
      <c r="CL32" s="84"/>
      <c r="CM32" s="84" t="s">
        <v>5</v>
      </c>
      <c r="CN32" s="10"/>
      <c r="CO32" s="79"/>
      <c r="CP32" s="10"/>
      <c r="CQ32" s="10"/>
      <c r="CR32" s="10"/>
      <c r="CS32" s="10"/>
      <c r="CT32" s="10"/>
      <c r="CU32" s="79"/>
      <c r="CV32" s="13">
        <f t="shared" si="64"/>
        <v>5</v>
      </c>
      <c r="CW32" s="16">
        <f t="shared" si="0"/>
        <v>2</v>
      </c>
      <c r="CX32" s="13">
        <f t="shared" si="10"/>
        <v>0</v>
      </c>
      <c r="CY32" s="13">
        <f t="shared" si="11"/>
        <v>0</v>
      </c>
      <c r="CZ32" s="13">
        <f t="shared" si="1"/>
        <v>0</v>
      </c>
      <c r="DA32" s="13">
        <f t="shared" si="12"/>
        <v>0</v>
      </c>
      <c r="DB32" s="13">
        <f t="shared" si="13"/>
        <v>0</v>
      </c>
      <c r="DC32" s="13">
        <f t="shared" si="14"/>
        <v>0</v>
      </c>
      <c r="DD32" s="13">
        <f t="shared" si="15"/>
        <v>0</v>
      </c>
      <c r="DE32" s="13">
        <f t="shared" si="2"/>
        <v>2</v>
      </c>
      <c r="DF32" s="13">
        <f t="shared" si="16"/>
        <v>0</v>
      </c>
      <c r="DG32" s="13">
        <f t="shared" si="17"/>
        <v>0</v>
      </c>
      <c r="DH32" s="13">
        <f t="shared" si="18"/>
        <v>0</v>
      </c>
      <c r="DI32" s="13">
        <f t="shared" si="19"/>
        <v>4</v>
      </c>
      <c r="DJ32" s="13">
        <f t="shared" si="20"/>
        <v>0</v>
      </c>
      <c r="DK32" s="13">
        <f t="shared" si="21"/>
        <v>0</v>
      </c>
      <c r="DL32" s="13">
        <f t="shared" si="3"/>
        <v>0</v>
      </c>
      <c r="DM32" s="13">
        <f t="shared" si="4"/>
        <v>0</v>
      </c>
      <c r="DN32" s="13">
        <f t="shared" si="5"/>
        <v>0</v>
      </c>
      <c r="DO32" s="13">
        <f t="shared" si="6"/>
        <v>0</v>
      </c>
      <c r="DP32" s="13">
        <f t="shared" si="7"/>
        <v>0</v>
      </c>
      <c r="DQ32" s="13">
        <f t="shared" si="22"/>
        <v>0</v>
      </c>
      <c r="DR32" s="13">
        <f t="shared" si="8"/>
        <v>0</v>
      </c>
      <c r="DS32" s="13">
        <f t="shared" si="8"/>
        <v>0</v>
      </c>
      <c r="DT32">
        <f t="shared" si="88"/>
        <v>13</v>
      </c>
    </row>
    <row r="33" spans="1:124" ht="18" customHeight="1" x14ac:dyDescent="0.25">
      <c r="A33" s="5" t="s">
        <v>63</v>
      </c>
      <c r="B33" s="7" t="s">
        <v>64</v>
      </c>
      <c r="D33" s="69" t="s">
        <v>80</v>
      </c>
      <c r="E33" s="10"/>
      <c r="F33" s="10"/>
      <c r="G33" s="10"/>
      <c r="H33" s="10"/>
      <c r="I33" s="10"/>
      <c r="J33" s="79"/>
      <c r="K33" s="10"/>
      <c r="L33" s="10"/>
      <c r="M33" s="10"/>
      <c r="N33" s="10" t="s">
        <v>5</v>
      </c>
      <c r="O33" s="10"/>
      <c r="P33" s="79"/>
      <c r="Q33" s="10"/>
      <c r="R33" s="11"/>
      <c r="S33" s="10"/>
      <c r="T33" s="10"/>
      <c r="U33" s="10"/>
      <c r="V33" s="79"/>
      <c r="W33" s="10"/>
      <c r="X33" s="10"/>
      <c r="Y33" s="11"/>
      <c r="Z33" s="10"/>
      <c r="AA33" s="10"/>
      <c r="AB33" s="79"/>
      <c r="AC33" s="10"/>
      <c r="AD33" s="10"/>
      <c r="AE33" s="10" t="s">
        <v>11</v>
      </c>
      <c r="AF33" s="10"/>
      <c r="AG33" s="10"/>
      <c r="AH33" s="79"/>
      <c r="AI33" s="11"/>
      <c r="AJ33" s="10"/>
      <c r="AK33" s="10"/>
      <c r="AL33" s="10"/>
      <c r="AM33" s="10" t="s">
        <v>7</v>
      </c>
      <c r="AN33" s="79"/>
      <c r="AO33" s="10"/>
      <c r="AP33" s="10"/>
      <c r="AQ33" s="84" t="s">
        <v>5</v>
      </c>
      <c r="AR33" s="11"/>
      <c r="AS33" s="84" t="s">
        <v>9</v>
      </c>
      <c r="AT33" s="79"/>
      <c r="AV33" s="10" t="s">
        <v>11</v>
      </c>
      <c r="AW33" s="10"/>
      <c r="AX33" s="10"/>
      <c r="AY33" s="10"/>
      <c r="AZ33" s="79"/>
      <c r="BA33" s="10"/>
      <c r="BB33" s="10"/>
      <c r="BC33" s="10"/>
      <c r="BD33" s="10"/>
      <c r="BE33" s="79"/>
      <c r="BF33" s="10"/>
      <c r="BG33" s="10"/>
      <c r="BH33" s="10" t="s">
        <v>5</v>
      </c>
      <c r="BI33" s="10"/>
      <c r="BJ33" s="10"/>
      <c r="BK33" s="79"/>
      <c r="BL33" s="10"/>
      <c r="BM33" s="10"/>
      <c r="BN33" s="10" t="s">
        <v>7</v>
      </c>
      <c r="BO33" s="10"/>
      <c r="BP33" s="10"/>
      <c r="BQ33" s="79"/>
      <c r="BR33" s="10"/>
      <c r="BS33" s="10"/>
      <c r="BT33" s="10"/>
      <c r="BU33" s="10"/>
      <c r="BV33" s="10" t="s">
        <v>11</v>
      </c>
      <c r="BW33" s="79"/>
      <c r="BX33" s="10"/>
      <c r="BY33" s="10" t="s">
        <v>5</v>
      </c>
      <c r="BZ33" s="10"/>
      <c r="CA33" s="10"/>
      <c r="CB33" s="10"/>
      <c r="CC33" s="79"/>
      <c r="CD33" s="10"/>
      <c r="CE33" s="10"/>
      <c r="CF33" s="10" t="s">
        <v>11</v>
      </c>
      <c r="CG33" s="10"/>
      <c r="CH33" s="10"/>
      <c r="CI33" s="79"/>
      <c r="CJ33" s="10"/>
      <c r="CK33" s="85" t="s">
        <v>9</v>
      </c>
      <c r="CL33" s="84"/>
      <c r="CM33" s="84" t="s">
        <v>5</v>
      </c>
      <c r="CN33" s="10"/>
      <c r="CO33" s="79"/>
      <c r="CP33" s="10"/>
      <c r="CQ33" s="10"/>
      <c r="CR33" s="10"/>
      <c r="CS33" s="10"/>
      <c r="CT33" s="10"/>
      <c r="CU33" s="79"/>
      <c r="CV33" s="13">
        <f t="shared" ref="CV33:CV35" si="89">COUNTIF(E33:CU33,"РУС")</f>
        <v>5</v>
      </c>
      <c r="CW33" s="16">
        <f t="shared" ref="CW33:CW35" si="90">COUNTIF(E33:CU33,"МАТ")</f>
        <v>2</v>
      </c>
      <c r="CX33" s="13">
        <f t="shared" ref="CX33:CX35" si="91">COUNTIF(E33:CU33,"АЛГ")</f>
        <v>0</v>
      </c>
      <c r="CY33" s="13">
        <f t="shared" ref="CY33:CY35" si="92">COUNTIF(E33:CU33,"ГЕМ")</f>
        <v>0</v>
      </c>
      <c r="CZ33" s="13">
        <f t="shared" ref="CZ33:CZ35" si="93">COUNTIF(E33:CU33,"ВИС")</f>
        <v>0</v>
      </c>
      <c r="DA33" s="13">
        <f t="shared" ref="DA33:DA35" si="94">COUNTIF(E33:CU33,"БИО")</f>
        <v>0</v>
      </c>
      <c r="DB33" s="13">
        <f t="shared" ref="DB33:DB35" si="95">COUNTIF(E33:CU33,"ГЕО")</f>
        <v>0</v>
      </c>
      <c r="DC33" s="13">
        <f t="shared" ref="DC33:DC35" si="96">COUNTIF(E33:CU33,"ИНФ")</f>
        <v>0</v>
      </c>
      <c r="DD33" s="13">
        <f t="shared" ref="DD33:DD35" si="97">COUNTIF(E33:CU33,"ИСТ")</f>
        <v>0</v>
      </c>
      <c r="DE33" s="13">
        <f t="shared" ref="DE33:DE35" si="98">COUNTIF(E33:CU33,"ЛИТ")</f>
        <v>2</v>
      </c>
      <c r="DF33" s="13">
        <f t="shared" ref="DF33:DF35" si="99">COUNTIF(E33:CU33,"ОБЩ")</f>
        <v>0</v>
      </c>
      <c r="DG33" s="13">
        <f t="shared" ref="DG33:DG35" si="100">COUNTIF(E33:CU33,"ФИЗ")</f>
        <v>0</v>
      </c>
      <c r="DH33" s="13">
        <f t="shared" ref="DH33:DH35" si="101">COUNTIF(E33:CU33,"ХИМ")</f>
        <v>0</v>
      </c>
      <c r="DI33" s="13">
        <f t="shared" ref="DI33:DI35" si="102">COUNTIF(E33:CU33,"АНГ")</f>
        <v>4</v>
      </c>
      <c r="DJ33" s="13">
        <f t="shared" ref="DJ33:DJ35" si="103">COUNTIF(E33:CU33,"НЕМ")</f>
        <v>0</v>
      </c>
      <c r="DK33" s="13">
        <f t="shared" ref="DK33:DK35" si="104">COUNTIF(E33:CU33,"ФРА")</f>
        <v>0</v>
      </c>
      <c r="DL33" s="13">
        <f t="shared" ref="DL33:DL35" si="105">COUNTIF(E33:CU33,"ОКР")</f>
        <v>0</v>
      </c>
      <c r="DM33" s="13">
        <f t="shared" ref="DM33:DM35" si="106">COUNTIF(E33:CU33,"ИЗО")</f>
        <v>0</v>
      </c>
      <c r="DN33" s="13">
        <f t="shared" ref="DN33:DN35" si="107">COUNTIF(E33:CU33,"КУБ")</f>
        <v>0</v>
      </c>
      <c r="DO33" s="13">
        <f t="shared" ref="DO33:DO35" si="108">COUNTIF(E33:CU33,"МУЗ")</f>
        <v>0</v>
      </c>
      <c r="DP33" s="13">
        <f t="shared" ref="DP33:DP35" si="109">COUNTIF(E33:CU33,"ОБЗ")</f>
        <v>0</v>
      </c>
      <c r="DQ33" s="13">
        <f t="shared" ref="DQ33:DQ35" si="110">COUNTIF(E33:CU33,"ТЕХ")</f>
        <v>0</v>
      </c>
      <c r="DR33" s="13">
        <f t="shared" ref="DR33:DS35" si="111">COUNTIF(E33:CU33,"ФЗР")</f>
        <v>0</v>
      </c>
      <c r="DS33" s="13">
        <f t="shared" si="111"/>
        <v>0</v>
      </c>
      <c r="DT33">
        <f t="shared" si="88"/>
        <v>13</v>
      </c>
    </row>
    <row r="34" spans="1:124" ht="18" customHeight="1" x14ac:dyDescent="0.25">
      <c r="D34" s="69" t="s">
        <v>95</v>
      </c>
      <c r="E34" s="10"/>
      <c r="F34" s="10"/>
      <c r="G34" s="10"/>
      <c r="H34" s="10"/>
      <c r="I34" s="10"/>
      <c r="J34" s="79"/>
      <c r="K34" s="10"/>
      <c r="L34" s="10"/>
      <c r="M34" s="10"/>
      <c r="N34" s="10" t="s">
        <v>5</v>
      </c>
      <c r="O34" s="10"/>
      <c r="P34" s="79"/>
      <c r="Q34" s="10"/>
      <c r="R34" s="11"/>
      <c r="S34" s="10"/>
      <c r="T34" s="10"/>
      <c r="U34" s="10"/>
      <c r="V34" s="79"/>
      <c r="W34" s="10"/>
      <c r="X34" s="10"/>
      <c r="Y34" s="11"/>
      <c r="Z34" s="10"/>
      <c r="AA34" s="10"/>
      <c r="AB34" s="79"/>
      <c r="AC34" s="10"/>
      <c r="AD34" s="10"/>
      <c r="AE34" s="10" t="s">
        <v>11</v>
      </c>
      <c r="AF34" s="10"/>
      <c r="AG34" s="10"/>
      <c r="AH34" s="79"/>
      <c r="AI34" s="11"/>
      <c r="AJ34" s="10"/>
      <c r="AK34" s="10"/>
      <c r="AL34" s="10"/>
      <c r="AM34" s="10" t="s">
        <v>7</v>
      </c>
      <c r="AN34" s="79"/>
      <c r="AO34" s="10"/>
      <c r="AP34" s="10"/>
      <c r="AQ34" s="84" t="s">
        <v>5</v>
      </c>
      <c r="AR34" s="11"/>
      <c r="AS34" s="84" t="s">
        <v>9</v>
      </c>
      <c r="AT34" s="79"/>
      <c r="AV34" s="10" t="s">
        <v>11</v>
      </c>
      <c r="AW34" s="10"/>
      <c r="AX34" s="10"/>
      <c r="AY34" s="10"/>
      <c r="AZ34" s="79"/>
      <c r="BA34" s="10"/>
      <c r="BB34" s="10"/>
      <c r="BC34" s="10"/>
      <c r="BD34" s="10"/>
      <c r="BE34" s="79"/>
      <c r="BF34" s="10"/>
      <c r="BG34" s="10"/>
      <c r="BH34" s="10" t="s">
        <v>5</v>
      </c>
      <c r="BI34" s="10"/>
      <c r="BJ34" s="10"/>
      <c r="BK34" s="79"/>
      <c r="BL34" s="10"/>
      <c r="BM34" s="10"/>
      <c r="BN34" s="10" t="s">
        <v>7</v>
      </c>
      <c r="BO34" s="10"/>
      <c r="BP34" s="10"/>
      <c r="BQ34" s="79"/>
      <c r="BR34" s="10"/>
      <c r="BS34" s="10"/>
      <c r="BT34" s="10"/>
      <c r="BU34" s="10"/>
      <c r="BV34" s="10" t="s">
        <v>11</v>
      </c>
      <c r="BW34" s="79"/>
      <c r="BX34" s="10"/>
      <c r="BY34" s="10" t="s">
        <v>5</v>
      </c>
      <c r="BZ34" s="10"/>
      <c r="CA34" s="10"/>
      <c r="CB34" s="10"/>
      <c r="CC34" s="79"/>
      <c r="CD34" s="10"/>
      <c r="CE34" s="10"/>
      <c r="CF34" s="10" t="s">
        <v>11</v>
      </c>
      <c r="CG34" s="10"/>
      <c r="CH34" s="10"/>
      <c r="CI34" s="79"/>
      <c r="CJ34" s="10"/>
      <c r="CK34" s="85" t="s">
        <v>9</v>
      </c>
      <c r="CL34" s="84"/>
      <c r="CM34" s="84" t="s">
        <v>5</v>
      </c>
      <c r="CN34" s="10"/>
      <c r="CO34" s="79"/>
      <c r="CP34" s="10"/>
      <c r="CQ34" s="10"/>
      <c r="CR34" s="10"/>
      <c r="CS34" s="10"/>
      <c r="CT34" s="10"/>
      <c r="CU34" s="79"/>
      <c r="CV34" s="13">
        <f t="shared" si="89"/>
        <v>5</v>
      </c>
      <c r="CW34" s="16">
        <f t="shared" si="90"/>
        <v>2</v>
      </c>
      <c r="CX34" s="13">
        <f t="shared" si="91"/>
        <v>0</v>
      </c>
      <c r="CY34" s="13">
        <f t="shared" si="92"/>
        <v>0</v>
      </c>
      <c r="CZ34" s="13">
        <f t="shared" si="93"/>
        <v>0</v>
      </c>
      <c r="DA34" s="13">
        <f t="shared" si="94"/>
        <v>0</v>
      </c>
      <c r="DB34" s="13">
        <f t="shared" si="95"/>
        <v>0</v>
      </c>
      <c r="DC34" s="13">
        <f t="shared" si="96"/>
        <v>0</v>
      </c>
      <c r="DD34" s="13">
        <f t="shared" si="97"/>
        <v>0</v>
      </c>
      <c r="DE34" s="13">
        <f t="shared" si="98"/>
        <v>2</v>
      </c>
      <c r="DF34" s="13">
        <f t="shared" si="99"/>
        <v>0</v>
      </c>
      <c r="DG34" s="13">
        <f t="shared" si="100"/>
        <v>0</v>
      </c>
      <c r="DH34" s="13">
        <f t="shared" si="101"/>
        <v>0</v>
      </c>
      <c r="DI34" s="13">
        <f t="shared" si="102"/>
        <v>4</v>
      </c>
      <c r="DJ34" s="13">
        <f t="shared" si="103"/>
        <v>0</v>
      </c>
      <c r="DK34" s="13">
        <f t="shared" si="104"/>
        <v>0</v>
      </c>
      <c r="DL34" s="13">
        <f t="shared" si="105"/>
        <v>0</v>
      </c>
      <c r="DM34" s="13">
        <f t="shared" si="106"/>
        <v>0</v>
      </c>
      <c r="DN34" s="13">
        <f t="shared" si="107"/>
        <v>0</v>
      </c>
      <c r="DO34" s="13">
        <f t="shared" si="108"/>
        <v>0</v>
      </c>
      <c r="DP34" s="13">
        <f t="shared" si="109"/>
        <v>0</v>
      </c>
      <c r="DQ34" s="13">
        <f t="shared" si="110"/>
        <v>0</v>
      </c>
      <c r="DR34" s="13">
        <f t="shared" si="111"/>
        <v>0</v>
      </c>
      <c r="DS34" s="13">
        <f t="shared" si="111"/>
        <v>0</v>
      </c>
      <c r="DT34">
        <f t="shared" si="88"/>
        <v>13</v>
      </c>
    </row>
    <row r="35" spans="1:124" ht="18" customHeight="1" x14ac:dyDescent="0.25">
      <c r="D35" s="69" t="s">
        <v>96</v>
      </c>
      <c r="E35" s="10"/>
      <c r="F35" s="10"/>
      <c r="G35" s="10"/>
      <c r="H35" s="10"/>
      <c r="I35" s="10"/>
      <c r="J35" s="79"/>
      <c r="K35" s="10"/>
      <c r="L35" s="10"/>
      <c r="M35" s="10"/>
      <c r="N35" s="10" t="s">
        <v>5</v>
      </c>
      <c r="O35" s="10"/>
      <c r="P35" s="79"/>
      <c r="Q35" s="10"/>
      <c r="R35" s="11"/>
      <c r="S35" s="10"/>
      <c r="T35" s="10"/>
      <c r="U35" s="10"/>
      <c r="V35" s="79"/>
      <c r="W35" s="10"/>
      <c r="X35" s="10"/>
      <c r="Y35" s="11"/>
      <c r="Z35" s="10"/>
      <c r="AA35" s="10"/>
      <c r="AB35" s="79"/>
      <c r="AC35" s="10"/>
      <c r="AD35" s="10"/>
      <c r="AE35" s="10" t="s">
        <v>11</v>
      </c>
      <c r="AF35" s="10"/>
      <c r="AG35" s="10"/>
      <c r="AH35" s="79"/>
      <c r="AI35" s="11"/>
      <c r="AJ35" s="10"/>
      <c r="AK35" s="10"/>
      <c r="AL35" s="10" t="s">
        <v>7</v>
      </c>
      <c r="AM35" s="10"/>
      <c r="AN35" s="79"/>
      <c r="AO35" s="10"/>
      <c r="AP35" s="10"/>
      <c r="AQ35" s="84" t="s">
        <v>5</v>
      </c>
      <c r="AR35" s="11"/>
      <c r="AS35" s="84" t="s">
        <v>9</v>
      </c>
      <c r="AT35" s="79"/>
      <c r="AV35" s="10" t="s">
        <v>11</v>
      </c>
      <c r="AW35" s="10"/>
      <c r="AX35" s="10"/>
      <c r="AY35" s="10"/>
      <c r="AZ35" s="79"/>
      <c r="BA35" s="10"/>
      <c r="BB35" s="10"/>
      <c r="BC35" s="10"/>
      <c r="BD35" s="10"/>
      <c r="BE35" s="79"/>
      <c r="BF35" s="10"/>
      <c r="BG35" s="10"/>
      <c r="BH35" s="10" t="s">
        <v>5</v>
      </c>
      <c r="BI35" s="10"/>
      <c r="BJ35" s="10"/>
      <c r="BK35" s="79"/>
      <c r="BL35" s="10"/>
      <c r="BM35" s="10" t="s">
        <v>7</v>
      </c>
      <c r="BN35" s="10"/>
      <c r="BO35" s="10"/>
      <c r="BP35" s="10"/>
      <c r="BQ35" s="79"/>
      <c r="BR35" s="10"/>
      <c r="BS35" s="10"/>
      <c r="BT35" s="10"/>
      <c r="BU35" s="10"/>
      <c r="BV35" s="10" t="s">
        <v>11</v>
      </c>
      <c r="BW35" s="79"/>
      <c r="BX35" s="10"/>
      <c r="BY35" s="10" t="s">
        <v>5</v>
      </c>
      <c r="BZ35" s="10"/>
      <c r="CA35" s="10"/>
      <c r="CB35" s="10"/>
      <c r="CC35" s="79"/>
      <c r="CD35" s="10"/>
      <c r="CE35" s="10"/>
      <c r="CF35" s="10" t="s">
        <v>11</v>
      </c>
      <c r="CG35" s="10"/>
      <c r="CH35" s="10"/>
      <c r="CI35" s="79"/>
      <c r="CJ35" s="10"/>
      <c r="CK35" s="85" t="s">
        <v>9</v>
      </c>
      <c r="CL35" s="84"/>
      <c r="CM35" s="84" t="s">
        <v>5</v>
      </c>
      <c r="CN35" s="10"/>
      <c r="CO35" s="79"/>
      <c r="CP35" s="10"/>
      <c r="CQ35" s="10"/>
      <c r="CR35" s="10"/>
      <c r="CS35" s="10"/>
      <c r="CT35" s="10"/>
      <c r="CU35" s="79"/>
      <c r="CV35" s="13">
        <f t="shared" si="89"/>
        <v>5</v>
      </c>
      <c r="CW35" s="16">
        <f t="shared" si="90"/>
        <v>2</v>
      </c>
      <c r="CX35" s="13">
        <f t="shared" si="91"/>
        <v>0</v>
      </c>
      <c r="CY35" s="13">
        <f t="shared" si="92"/>
        <v>0</v>
      </c>
      <c r="CZ35" s="13">
        <f t="shared" si="93"/>
        <v>0</v>
      </c>
      <c r="DA35" s="13">
        <f t="shared" si="94"/>
        <v>0</v>
      </c>
      <c r="DB35" s="13">
        <f t="shared" si="95"/>
        <v>0</v>
      </c>
      <c r="DC35" s="13">
        <f t="shared" si="96"/>
        <v>0</v>
      </c>
      <c r="DD35" s="13">
        <f t="shared" si="97"/>
        <v>0</v>
      </c>
      <c r="DE35" s="13">
        <f t="shared" si="98"/>
        <v>2</v>
      </c>
      <c r="DF35" s="13">
        <f t="shared" si="99"/>
        <v>0</v>
      </c>
      <c r="DG35" s="13">
        <f t="shared" si="100"/>
        <v>0</v>
      </c>
      <c r="DH35" s="13">
        <f t="shared" si="101"/>
        <v>0</v>
      </c>
      <c r="DI35" s="13">
        <f t="shared" si="102"/>
        <v>4</v>
      </c>
      <c r="DJ35" s="13">
        <f t="shared" si="103"/>
        <v>0</v>
      </c>
      <c r="DK35" s="13">
        <f t="shared" si="104"/>
        <v>0</v>
      </c>
      <c r="DL35" s="13">
        <f t="shared" si="105"/>
        <v>0</v>
      </c>
      <c r="DM35" s="13">
        <f t="shared" si="106"/>
        <v>0</v>
      </c>
      <c r="DN35" s="13">
        <f t="shared" si="107"/>
        <v>0</v>
      </c>
      <c r="DO35" s="13">
        <f t="shared" si="108"/>
        <v>0</v>
      </c>
      <c r="DP35" s="13">
        <f t="shared" si="109"/>
        <v>0</v>
      </c>
      <c r="DQ35" s="13">
        <f t="shared" si="110"/>
        <v>0</v>
      </c>
      <c r="DR35" s="13">
        <f t="shared" si="111"/>
        <v>0</v>
      </c>
      <c r="DS35" s="13">
        <f t="shared" si="111"/>
        <v>0</v>
      </c>
      <c r="DT35">
        <f t="shared" si="88"/>
        <v>13</v>
      </c>
    </row>
    <row r="36" spans="1:124" s="44" customFormat="1" ht="18" customHeight="1" x14ac:dyDescent="0.25">
      <c r="D36" s="69"/>
      <c r="E36" s="45"/>
      <c r="F36" s="45"/>
      <c r="G36" s="45"/>
      <c r="H36" s="45"/>
      <c r="I36" s="45"/>
      <c r="J36" s="79"/>
      <c r="K36" s="45"/>
      <c r="L36" s="45"/>
      <c r="M36" s="45"/>
      <c r="N36" s="45"/>
      <c r="O36" s="45"/>
      <c r="P36" s="79"/>
      <c r="Q36" s="45"/>
      <c r="R36" s="47"/>
      <c r="S36" s="45"/>
      <c r="T36" s="45"/>
      <c r="U36" s="45"/>
      <c r="V36" s="79"/>
      <c r="W36" s="45"/>
      <c r="X36" s="45"/>
      <c r="Y36" s="47"/>
      <c r="Z36" s="45"/>
      <c r="AA36" s="45"/>
      <c r="AB36" s="79"/>
      <c r="AC36" s="45"/>
      <c r="AD36" s="45"/>
      <c r="AE36" s="47"/>
      <c r="AF36" s="45"/>
      <c r="AG36" s="45"/>
      <c r="AH36" s="79"/>
      <c r="AI36" s="47"/>
      <c r="AJ36" s="45"/>
      <c r="AK36" s="45"/>
      <c r="AL36" s="45"/>
      <c r="AM36" s="45"/>
      <c r="AN36" s="79"/>
      <c r="AO36" s="45"/>
      <c r="AP36" s="45"/>
      <c r="AQ36" s="45"/>
      <c r="AR36" s="45"/>
      <c r="AS36" s="45"/>
      <c r="AT36" s="79"/>
      <c r="AU36" s="45"/>
      <c r="AV36" s="45"/>
      <c r="AW36" s="45"/>
      <c r="AX36" s="45"/>
      <c r="AY36" s="45"/>
      <c r="AZ36" s="79"/>
      <c r="BA36" s="45"/>
      <c r="BB36" s="45"/>
      <c r="BC36" s="45"/>
      <c r="BD36" s="45"/>
      <c r="BE36" s="79"/>
      <c r="BF36" s="45"/>
      <c r="BG36" s="45"/>
      <c r="BH36" s="45"/>
      <c r="BI36" s="45"/>
      <c r="BJ36" s="45"/>
      <c r="BK36" s="79"/>
      <c r="BL36" s="45"/>
      <c r="BM36" s="45"/>
      <c r="BN36" s="45"/>
      <c r="BO36" s="45"/>
      <c r="BP36" s="45"/>
      <c r="BQ36" s="79"/>
      <c r="BR36" s="45"/>
      <c r="BS36" s="45"/>
      <c r="BT36" s="45"/>
      <c r="BU36" s="45"/>
      <c r="BV36" s="45"/>
      <c r="BW36" s="79"/>
      <c r="BX36" s="45"/>
      <c r="BY36" s="45"/>
      <c r="BZ36" s="45"/>
      <c r="CA36" s="45"/>
      <c r="CB36" s="45"/>
      <c r="CC36" s="79"/>
      <c r="CD36" s="45"/>
      <c r="CE36" s="45"/>
      <c r="CF36" s="45"/>
      <c r="CG36" s="45"/>
      <c r="CH36" s="45"/>
      <c r="CI36" s="79"/>
      <c r="CJ36" s="45"/>
      <c r="CK36" s="45"/>
      <c r="CL36" s="45"/>
      <c r="CM36" s="45"/>
      <c r="CN36" s="45"/>
      <c r="CO36" s="79"/>
      <c r="CP36" s="45"/>
      <c r="CQ36" s="45"/>
      <c r="CR36" s="45"/>
      <c r="CS36" s="45"/>
      <c r="CT36" s="45"/>
      <c r="CU36" s="45"/>
      <c r="CV36" s="48"/>
      <c r="CW36" s="49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93"/>
    </row>
    <row r="37" spans="1:124" ht="33" customHeight="1" x14ac:dyDescent="0.25">
      <c r="D37" s="70" t="s">
        <v>50</v>
      </c>
      <c r="E37" s="27"/>
      <c r="F37" s="10"/>
      <c r="G37" s="10"/>
      <c r="H37" s="10"/>
      <c r="I37" s="10"/>
      <c r="J37" s="79"/>
      <c r="K37" s="10"/>
      <c r="L37" s="10"/>
      <c r="M37" s="10" t="s">
        <v>5</v>
      </c>
      <c r="N37" s="10"/>
      <c r="P37" s="79"/>
      <c r="Q37" s="10"/>
      <c r="R37" s="11"/>
      <c r="S37" s="10"/>
      <c r="T37" s="10"/>
      <c r="U37" s="10"/>
      <c r="V37" s="79"/>
      <c r="W37" s="10"/>
      <c r="X37" s="10" t="s">
        <v>11</v>
      </c>
      <c r="Y37" s="11"/>
      <c r="Z37" s="10"/>
      <c r="AA37" s="10"/>
      <c r="AB37" s="79"/>
      <c r="AC37" s="10"/>
      <c r="AD37" s="10" t="s">
        <v>37</v>
      </c>
      <c r="AE37" s="11"/>
      <c r="AF37" s="10" t="s">
        <v>35</v>
      </c>
      <c r="AG37" s="10"/>
      <c r="AH37" s="79"/>
      <c r="AI37" s="11"/>
      <c r="AK37" s="10"/>
      <c r="AL37" s="10"/>
      <c r="AM37" s="10"/>
      <c r="AN37" s="79"/>
      <c r="AO37" s="10"/>
      <c r="AP37" s="10" t="s">
        <v>11</v>
      </c>
      <c r="AQ37" s="84" t="s">
        <v>5</v>
      </c>
      <c r="AR37" s="11"/>
      <c r="AS37" s="10"/>
      <c r="AT37" s="79"/>
      <c r="AU37" s="10"/>
      <c r="AV37" s="84" t="s">
        <v>35</v>
      </c>
      <c r="AW37" s="10"/>
      <c r="AX37" s="10"/>
      <c r="AY37" s="10"/>
      <c r="AZ37" s="79"/>
      <c r="BA37" s="10"/>
      <c r="BB37" s="10"/>
      <c r="BC37" s="10"/>
      <c r="BD37" s="10"/>
      <c r="BE37" s="79"/>
      <c r="BF37" s="10"/>
      <c r="BG37" s="10"/>
      <c r="BH37" s="10"/>
      <c r="BI37" s="10"/>
      <c r="BJ37" s="10"/>
      <c r="BK37" s="79"/>
      <c r="BL37" s="10" t="s">
        <v>35</v>
      </c>
      <c r="BM37" s="10"/>
      <c r="BN37" s="10"/>
      <c r="BO37" s="10" t="s">
        <v>11</v>
      </c>
      <c r="BP37" s="10"/>
      <c r="BQ37" s="79"/>
      <c r="BR37" s="10"/>
      <c r="BS37" s="10"/>
      <c r="BT37" s="10"/>
      <c r="BU37" s="10"/>
      <c r="BV37" s="10"/>
      <c r="BW37" s="79"/>
      <c r="BX37" s="10"/>
      <c r="BY37" s="10"/>
      <c r="BZ37" s="10" t="s">
        <v>37</v>
      </c>
      <c r="CA37" s="10"/>
      <c r="CB37" s="10"/>
      <c r="CC37" s="79"/>
      <c r="CD37" s="10"/>
      <c r="CE37" s="10"/>
      <c r="CF37" s="10"/>
      <c r="CG37" s="10" t="s">
        <v>11</v>
      </c>
      <c r="CH37" s="10"/>
      <c r="CI37" s="79"/>
      <c r="CJ37" s="10"/>
      <c r="CK37" s="85" t="s">
        <v>35</v>
      </c>
      <c r="CL37" s="84"/>
      <c r="CM37" s="84" t="s">
        <v>5</v>
      </c>
      <c r="CN37" s="10"/>
      <c r="CO37" s="79"/>
      <c r="CP37" s="10" t="s">
        <v>119</v>
      </c>
      <c r="CQ37" s="10" t="s">
        <v>7</v>
      </c>
      <c r="CR37" s="10"/>
      <c r="CS37" s="10"/>
      <c r="CT37" s="10"/>
      <c r="CU37" s="79"/>
      <c r="CV37" s="13">
        <f t="shared" si="64"/>
        <v>3</v>
      </c>
      <c r="CW37" s="16">
        <f t="shared" si="0"/>
        <v>0</v>
      </c>
      <c r="CX37" s="13">
        <f t="shared" si="10"/>
        <v>4</v>
      </c>
      <c r="CY37" s="13">
        <f t="shared" si="11"/>
        <v>2</v>
      </c>
      <c r="CZ37" s="13">
        <f t="shared" si="1"/>
        <v>0</v>
      </c>
      <c r="DA37" s="13">
        <f t="shared" si="12"/>
        <v>0</v>
      </c>
      <c r="DB37" s="13">
        <f t="shared" si="13"/>
        <v>0</v>
      </c>
      <c r="DC37" s="13">
        <f t="shared" si="14"/>
        <v>0</v>
      </c>
      <c r="DD37" s="13">
        <f t="shared" si="15"/>
        <v>0</v>
      </c>
      <c r="DE37" s="13">
        <f t="shared" si="2"/>
        <v>1</v>
      </c>
      <c r="DF37" s="13">
        <f t="shared" si="16"/>
        <v>0</v>
      </c>
      <c r="DG37" s="13">
        <f t="shared" si="17"/>
        <v>1</v>
      </c>
      <c r="DH37" s="13">
        <f t="shared" si="18"/>
        <v>0</v>
      </c>
      <c r="DI37" s="13">
        <f t="shared" si="19"/>
        <v>4</v>
      </c>
      <c r="DJ37" s="13">
        <f t="shared" si="20"/>
        <v>0</v>
      </c>
      <c r="DK37" s="13">
        <f t="shared" si="21"/>
        <v>0</v>
      </c>
      <c r="DL37" s="13">
        <f t="shared" si="3"/>
        <v>0</v>
      </c>
      <c r="DM37" s="13">
        <f t="shared" si="4"/>
        <v>0</v>
      </c>
      <c r="DN37" s="13">
        <f t="shared" si="5"/>
        <v>0</v>
      </c>
      <c r="DO37" s="13">
        <f t="shared" si="6"/>
        <v>0</v>
      </c>
      <c r="DP37" s="13">
        <f t="shared" si="7"/>
        <v>0</v>
      </c>
      <c r="DQ37" s="13">
        <f t="shared" si="22"/>
        <v>0</v>
      </c>
      <c r="DR37" s="13">
        <f t="shared" si="8"/>
        <v>0</v>
      </c>
      <c r="DS37" s="13">
        <f t="shared" si="8"/>
        <v>0</v>
      </c>
      <c r="DT37">
        <f t="shared" ref="DT37:DT42" si="112">SUM(CV37:DS37)</f>
        <v>15</v>
      </c>
    </row>
    <row r="38" spans="1:124" ht="18" customHeight="1" x14ac:dyDescent="0.25">
      <c r="D38" s="70" t="s">
        <v>51</v>
      </c>
      <c r="E38" s="27"/>
      <c r="F38" s="10"/>
      <c r="G38" s="10"/>
      <c r="H38" s="10"/>
      <c r="I38" s="10"/>
      <c r="J38" s="79"/>
      <c r="K38" s="10"/>
      <c r="L38" s="10"/>
      <c r="M38" s="10" t="s">
        <v>5</v>
      </c>
      <c r="N38" s="10"/>
      <c r="O38" s="10"/>
      <c r="P38" s="79"/>
      <c r="Q38" s="10"/>
      <c r="R38" s="10"/>
      <c r="S38" s="10"/>
      <c r="T38" s="11"/>
      <c r="U38" s="10"/>
      <c r="V38" s="79"/>
      <c r="W38" s="10"/>
      <c r="X38" s="10" t="s">
        <v>11</v>
      </c>
      <c r="Y38" s="10"/>
      <c r="Z38" s="10"/>
      <c r="AA38" s="10"/>
      <c r="AB38" s="79"/>
      <c r="AC38" s="10"/>
      <c r="AD38" s="10" t="s">
        <v>37</v>
      </c>
      <c r="AE38" s="10"/>
      <c r="AF38" s="10" t="s">
        <v>35</v>
      </c>
      <c r="AG38" s="10"/>
      <c r="AH38" s="79"/>
      <c r="AI38" s="10"/>
      <c r="AJ38" s="11"/>
      <c r="AK38" s="10"/>
      <c r="AL38" s="10"/>
      <c r="AM38" s="10"/>
      <c r="AN38" s="79"/>
      <c r="AO38" s="10"/>
      <c r="AP38" s="10" t="s">
        <v>11</v>
      </c>
      <c r="AQ38" s="84" t="s">
        <v>5</v>
      </c>
      <c r="AR38" s="11"/>
      <c r="AS38" s="10"/>
      <c r="AT38" s="79"/>
      <c r="AU38" s="10"/>
      <c r="AV38" s="84" t="s">
        <v>35</v>
      </c>
      <c r="AW38" s="10"/>
      <c r="AX38" s="10"/>
      <c r="AY38" s="10"/>
      <c r="AZ38" s="79"/>
      <c r="BA38" s="10"/>
      <c r="BB38" s="10"/>
      <c r="BC38" s="10"/>
      <c r="BD38" s="10"/>
      <c r="BE38" s="79"/>
      <c r="BF38" s="10"/>
      <c r="BG38" s="10"/>
      <c r="BH38" s="10"/>
      <c r="BI38" s="10"/>
      <c r="BJ38" s="10"/>
      <c r="BK38" s="79"/>
      <c r="BL38" s="10" t="s">
        <v>35</v>
      </c>
      <c r="BM38" s="10"/>
      <c r="BN38" s="10"/>
      <c r="BO38" s="10" t="s">
        <v>11</v>
      </c>
      <c r="BP38" s="10"/>
      <c r="BQ38" s="79"/>
      <c r="BR38" s="10"/>
      <c r="BS38" s="10"/>
      <c r="BT38" s="10"/>
      <c r="BU38" s="10"/>
      <c r="BV38" s="10"/>
      <c r="BW38" s="79"/>
      <c r="BX38" s="10"/>
      <c r="BY38" s="10"/>
      <c r="BZ38" s="10" t="s">
        <v>37</v>
      </c>
      <c r="CA38" s="10"/>
      <c r="CB38" s="10"/>
      <c r="CC38" s="79"/>
      <c r="CD38" s="10"/>
      <c r="CE38" s="10"/>
      <c r="CF38" s="10"/>
      <c r="CG38" s="10" t="s">
        <v>11</v>
      </c>
      <c r="CH38" s="10"/>
      <c r="CI38" s="79"/>
      <c r="CJ38" s="10"/>
      <c r="CK38" s="85" t="s">
        <v>35</v>
      </c>
      <c r="CL38" s="84"/>
      <c r="CM38" s="84" t="s">
        <v>5</v>
      </c>
      <c r="CN38" s="10"/>
      <c r="CO38" s="79"/>
      <c r="CP38" s="10" t="s">
        <v>119</v>
      </c>
      <c r="CQ38" s="10" t="s">
        <v>7</v>
      </c>
      <c r="CR38" s="10"/>
      <c r="CS38" s="10"/>
      <c r="CT38" s="10"/>
      <c r="CU38" s="79"/>
      <c r="CV38" s="13">
        <f t="shared" si="64"/>
        <v>3</v>
      </c>
      <c r="CW38" s="16">
        <f t="shared" si="0"/>
        <v>0</v>
      </c>
      <c r="CX38" s="13">
        <f t="shared" si="10"/>
        <v>4</v>
      </c>
      <c r="CY38" s="13">
        <f t="shared" si="11"/>
        <v>2</v>
      </c>
      <c r="CZ38" s="13">
        <f t="shared" si="1"/>
        <v>0</v>
      </c>
      <c r="DA38" s="13">
        <f t="shared" si="12"/>
        <v>0</v>
      </c>
      <c r="DB38" s="13">
        <f t="shared" si="13"/>
        <v>0</v>
      </c>
      <c r="DC38" s="13">
        <f t="shared" si="14"/>
        <v>0</v>
      </c>
      <c r="DD38" s="13">
        <f t="shared" si="15"/>
        <v>0</v>
      </c>
      <c r="DE38" s="13">
        <f t="shared" si="2"/>
        <v>1</v>
      </c>
      <c r="DF38" s="13">
        <f t="shared" si="16"/>
        <v>0</v>
      </c>
      <c r="DG38" s="13">
        <f t="shared" si="17"/>
        <v>1</v>
      </c>
      <c r="DH38" s="13">
        <f t="shared" si="18"/>
        <v>0</v>
      </c>
      <c r="DI38" s="13">
        <f t="shared" si="19"/>
        <v>4</v>
      </c>
      <c r="DJ38" s="13">
        <f t="shared" si="20"/>
        <v>0</v>
      </c>
      <c r="DK38" s="13">
        <f t="shared" si="21"/>
        <v>0</v>
      </c>
      <c r="DL38" s="13">
        <f t="shared" si="3"/>
        <v>0</v>
      </c>
      <c r="DM38" s="13">
        <f t="shared" si="4"/>
        <v>0</v>
      </c>
      <c r="DN38" s="13">
        <f t="shared" si="5"/>
        <v>0</v>
      </c>
      <c r="DO38" s="13">
        <f t="shared" si="6"/>
        <v>0</v>
      </c>
      <c r="DP38" s="13">
        <f t="shared" si="7"/>
        <v>0</v>
      </c>
      <c r="DQ38" s="13">
        <f t="shared" si="22"/>
        <v>0</v>
      </c>
      <c r="DR38" s="13">
        <f t="shared" si="8"/>
        <v>0</v>
      </c>
      <c r="DS38" s="13">
        <f t="shared" si="8"/>
        <v>0</v>
      </c>
      <c r="DT38">
        <f t="shared" si="112"/>
        <v>15</v>
      </c>
    </row>
    <row r="39" spans="1:124" ht="18" customHeight="1" x14ac:dyDescent="0.25">
      <c r="D39" s="70" t="s">
        <v>52</v>
      </c>
      <c r="E39" s="27"/>
      <c r="F39" s="10"/>
      <c r="G39" s="10"/>
      <c r="H39" s="10"/>
      <c r="I39" s="10"/>
      <c r="J39" s="79"/>
      <c r="K39" s="10"/>
      <c r="L39" s="10"/>
      <c r="M39" s="10" t="s">
        <v>5</v>
      </c>
      <c r="N39" s="10"/>
      <c r="O39" s="10"/>
      <c r="P39" s="79"/>
      <c r="Q39" s="10"/>
      <c r="R39" s="10"/>
      <c r="S39" s="10"/>
      <c r="T39" s="11"/>
      <c r="U39" s="10"/>
      <c r="V39" s="79"/>
      <c r="W39" s="10"/>
      <c r="X39" s="10" t="s">
        <v>11</v>
      </c>
      <c r="Y39" s="10"/>
      <c r="Z39" s="10"/>
      <c r="AA39" s="10"/>
      <c r="AB39" s="79"/>
      <c r="AC39" s="10"/>
      <c r="AD39" s="10" t="s">
        <v>37</v>
      </c>
      <c r="AE39" s="10"/>
      <c r="AF39" s="10" t="s">
        <v>35</v>
      </c>
      <c r="AG39" s="10"/>
      <c r="AH39" s="79"/>
      <c r="AI39" s="10"/>
      <c r="AJ39" s="11"/>
      <c r="AK39" s="10"/>
      <c r="AL39" s="10"/>
      <c r="AM39" s="10"/>
      <c r="AN39" s="79"/>
      <c r="AO39" s="10"/>
      <c r="AP39" s="10" t="s">
        <v>11</v>
      </c>
      <c r="AQ39" s="84" t="s">
        <v>5</v>
      </c>
      <c r="AR39" s="11"/>
      <c r="AS39" s="10"/>
      <c r="AT39" s="79"/>
      <c r="AU39" s="10"/>
      <c r="AV39" s="84" t="s">
        <v>35</v>
      </c>
      <c r="AW39" s="10"/>
      <c r="AX39" s="10"/>
      <c r="AY39" s="10"/>
      <c r="AZ39" s="79"/>
      <c r="BA39" s="10"/>
      <c r="BB39" s="10"/>
      <c r="BC39" s="10"/>
      <c r="BD39" s="10"/>
      <c r="BE39" s="79"/>
      <c r="BF39" s="10"/>
      <c r="BG39" s="10"/>
      <c r="BH39" s="10"/>
      <c r="BI39" s="10"/>
      <c r="BJ39" s="10"/>
      <c r="BK39" s="79"/>
      <c r="BL39" s="10" t="s">
        <v>35</v>
      </c>
      <c r="BM39" s="10"/>
      <c r="BN39" s="10"/>
      <c r="BO39" s="10" t="s">
        <v>11</v>
      </c>
      <c r="BP39" s="10"/>
      <c r="BQ39" s="79"/>
      <c r="BR39" s="10"/>
      <c r="BS39" s="10"/>
      <c r="BT39" s="10"/>
      <c r="BU39" s="10"/>
      <c r="BV39" s="10"/>
      <c r="BW39" s="79"/>
      <c r="BX39" s="10"/>
      <c r="BY39" s="10"/>
      <c r="BZ39" s="10" t="s">
        <v>37</v>
      </c>
      <c r="CA39" s="10"/>
      <c r="CB39" s="10"/>
      <c r="CC39" s="79"/>
      <c r="CD39" s="10"/>
      <c r="CE39" s="10"/>
      <c r="CF39" s="10"/>
      <c r="CG39" s="10" t="s">
        <v>11</v>
      </c>
      <c r="CH39" s="10"/>
      <c r="CI39" s="79"/>
      <c r="CJ39" s="10"/>
      <c r="CK39" s="85" t="s">
        <v>35</v>
      </c>
      <c r="CL39" s="84"/>
      <c r="CM39" s="84" t="s">
        <v>5</v>
      </c>
      <c r="CN39" s="10"/>
      <c r="CO39" s="79"/>
      <c r="CP39" s="10" t="s">
        <v>119</v>
      </c>
      <c r="CQ39" s="10" t="s">
        <v>7</v>
      </c>
      <c r="CR39" s="10"/>
      <c r="CS39" s="10"/>
      <c r="CT39" s="10"/>
      <c r="CU39" s="79"/>
      <c r="CV39" s="13">
        <f t="shared" si="64"/>
        <v>3</v>
      </c>
      <c r="CW39" s="16">
        <f t="shared" si="0"/>
        <v>0</v>
      </c>
      <c r="CX39" s="13">
        <f t="shared" si="10"/>
        <v>4</v>
      </c>
      <c r="CY39" s="13">
        <f t="shared" si="11"/>
        <v>2</v>
      </c>
      <c r="CZ39" s="13">
        <f t="shared" si="1"/>
        <v>0</v>
      </c>
      <c r="DA39" s="13">
        <f t="shared" si="12"/>
        <v>0</v>
      </c>
      <c r="DB39" s="13">
        <f t="shared" si="13"/>
        <v>0</v>
      </c>
      <c r="DC39" s="13">
        <f t="shared" si="14"/>
        <v>0</v>
      </c>
      <c r="DD39" s="13">
        <f t="shared" si="15"/>
        <v>0</v>
      </c>
      <c r="DE39" s="13">
        <f t="shared" si="2"/>
        <v>1</v>
      </c>
      <c r="DF39" s="13">
        <f t="shared" si="16"/>
        <v>0</v>
      </c>
      <c r="DG39" s="13">
        <f t="shared" si="17"/>
        <v>1</v>
      </c>
      <c r="DH39" s="13">
        <f t="shared" si="18"/>
        <v>0</v>
      </c>
      <c r="DI39" s="13">
        <f t="shared" si="19"/>
        <v>4</v>
      </c>
      <c r="DJ39" s="13">
        <f t="shared" si="20"/>
        <v>0</v>
      </c>
      <c r="DK39" s="13">
        <f t="shared" si="21"/>
        <v>0</v>
      </c>
      <c r="DL39" s="13">
        <f t="shared" si="3"/>
        <v>0</v>
      </c>
      <c r="DM39" s="13">
        <f t="shared" si="4"/>
        <v>0</v>
      </c>
      <c r="DN39" s="13">
        <f t="shared" si="5"/>
        <v>0</v>
      </c>
      <c r="DO39" s="13">
        <f t="shared" si="6"/>
        <v>0</v>
      </c>
      <c r="DP39" s="13">
        <f t="shared" si="7"/>
        <v>0</v>
      </c>
      <c r="DQ39" s="13">
        <f t="shared" si="22"/>
        <v>0</v>
      </c>
      <c r="DR39" s="13">
        <f t="shared" si="8"/>
        <v>0</v>
      </c>
      <c r="DS39" s="13">
        <f t="shared" si="8"/>
        <v>0</v>
      </c>
      <c r="DT39">
        <f t="shared" si="112"/>
        <v>15</v>
      </c>
    </row>
    <row r="40" spans="1:124" ht="21" customHeight="1" x14ac:dyDescent="0.25">
      <c r="D40" s="70" t="s">
        <v>81</v>
      </c>
      <c r="E40" s="27"/>
      <c r="F40" s="10"/>
      <c r="G40" s="10"/>
      <c r="H40" s="10"/>
      <c r="I40" s="10"/>
      <c r="J40" s="79"/>
      <c r="K40" s="10"/>
      <c r="L40" s="10"/>
      <c r="M40" s="10" t="s">
        <v>5</v>
      </c>
      <c r="N40" s="10"/>
      <c r="O40" s="10"/>
      <c r="P40" s="79"/>
      <c r="Q40" s="10"/>
      <c r="R40" s="10"/>
      <c r="S40" s="10"/>
      <c r="T40" s="11"/>
      <c r="U40" s="10"/>
      <c r="V40" s="79"/>
      <c r="W40" s="10"/>
      <c r="X40" s="10" t="s">
        <v>11</v>
      </c>
      <c r="Y40" s="10"/>
      <c r="Z40" s="10"/>
      <c r="AA40" s="10"/>
      <c r="AB40" s="79"/>
      <c r="AC40" s="10"/>
      <c r="AD40" s="10" t="s">
        <v>37</v>
      </c>
      <c r="AE40" s="10"/>
      <c r="AF40" s="10" t="s">
        <v>35</v>
      </c>
      <c r="AG40" s="10"/>
      <c r="AH40" s="79"/>
      <c r="AI40" s="10"/>
      <c r="AJ40" s="11"/>
      <c r="AK40" s="10"/>
      <c r="AL40" s="10"/>
      <c r="AM40" s="10"/>
      <c r="AN40" s="79"/>
      <c r="AO40" s="10"/>
      <c r="AP40" s="10" t="s">
        <v>11</v>
      </c>
      <c r="AQ40" s="84" t="s">
        <v>5</v>
      </c>
      <c r="AR40" s="11"/>
      <c r="AS40" s="10"/>
      <c r="AT40" s="79"/>
      <c r="AU40" s="10"/>
      <c r="AV40" s="84" t="s">
        <v>35</v>
      </c>
      <c r="AW40" s="10"/>
      <c r="AX40" s="10"/>
      <c r="AY40" s="10"/>
      <c r="AZ40" s="79"/>
      <c r="BA40" s="10"/>
      <c r="BB40" s="10"/>
      <c r="BC40" s="10"/>
      <c r="BD40" s="10"/>
      <c r="BE40" s="79"/>
      <c r="BF40" s="10"/>
      <c r="BG40" s="10"/>
      <c r="BH40" s="10"/>
      <c r="BI40" s="10"/>
      <c r="BJ40" s="10"/>
      <c r="BK40" s="79"/>
      <c r="BL40" s="10" t="s">
        <v>35</v>
      </c>
      <c r="BM40" s="10"/>
      <c r="BN40" s="10"/>
      <c r="BO40" s="10" t="s">
        <v>11</v>
      </c>
      <c r="BP40" s="10"/>
      <c r="BQ40" s="79"/>
      <c r="BR40" s="10"/>
      <c r="BS40" s="10"/>
      <c r="BT40" s="10"/>
      <c r="BU40" s="10"/>
      <c r="BV40" s="10"/>
      <c r="BW40" s="79"/>
      <c r="BX40" s="10"/>
      <c r="BY40" s="10"/>
      <c r="BZ40" s="10" t="s">
        <v>37</v>
      </c>
      <c r="CA40" s="10"/>
      <c r="CB40" s="10"/>
      <c r="CC40" s="79"/>
      <c r="CD40" s="10"/>
      <c r="CE40" s="10"/>
      <c r="CF40" s="10"/>
      <c r="CG40" s="10" t="s">
        <v>11</v>
      </c>
      <c r="CH40" s="10"/>
      <c r="CI40" s="79"/>
      <c r="CJ40" s="10"/>
      <c r="CK40" s="85" t="s">
        <v>35</v>
      </c>
      <c r="CL40" s="84"/>
      <c r="CM40" s="84" t="s">
        <v>5</v>
      </c>
      <c r="CN40" s="10"/>
      <c r="CO40" s="79"/>
      <c r="CP40" s="10" t="s">
        <v>119</v>
      </c>
      <c r="CQ40" s="10"/>
      <c r="CR40" s="10" t="s">
        <v>7</v>
      </c>
      <c r="CS40" s="10"/>
      <c r="CT40" s="10"/>
      <c r="CU40" s="79"/>
      <c r="CV40" s="13">
        <f t="shared" si="64"/>
        <v>3</v>
      </c>
      <c r="CW40" s="16">
        <f t="shared" si="0"/>
        <v>0</v>
      </c>
      <c r="CX40" s="13">
        <f t="shared" si="10"/>
        <v>4</v>
      </c>
      <c r="CY40" s="13">
        <f t="shared" si="11"/>
        <v>2</v>
      </c>
      <c r="CZ40" s="13">
        <f t="shared" si="1"/>
        <v>0</v>
      </c>
      <c r="DA40" s="13">
        <f t="shared" si="12"/>
        <v>0</v>
      </c>
      <c r="DB40" s="13">
        <f t="shared" si="13"/>
        <v>0</v>
      </c>
      <c r="DC40" s="13">
        <f t="shared" si="14"/>
        <v>0</v>
      </c>
      <c r="DD40" s="13">
        <f t="shared" si="15"/>
        <v>0</v>
      </c>
      <c r="DE40" s="13">
        <f t="shared" si="2"/>
        <v>1</v>
      </c>
      <c r="DF40" s="13">
        <f t="shared" si="16"/>
        <v>0</v>
      </c>
      <c r="DG40" s="13">
        <f t="shared" si="17"/>
        <v>1</v>
      </c>
      <c r="DH40" s="13">
        <f t="shared" si="18"/>
        <v>0</v>
      </c>
      <c r="DI40" s="13">
        <f t="shared" si="19"/>
        <v>4</v>
      </c>
      <c r="DJ40" s="13">
        <f t="shared" si="20"/>
        <v>0</v>
      </c>
      <c r="DK40" s="13">
        <f t="shared" si="21"/>
        <v>0</v>
      </c>
      <c r="DL40" s="13">
        <f t="shared" si="3"/>
        <v>0</v>
      </c>
      <c r="DM40" s="13">
        <f t="shared" si="4"/>
        <v>0</v>
      </c>
      <c r="DN40" s="13">
        <f t="shared" si="5"/>
        <v>0</v>
      </c>
      <c r="DO40" s="13">
        <f t="shared" si="6"/>
        <v>0</v>
      </c>
      <c r="DP40" s="13">
        <f t="shared" si="7"/>
        <v>0</v>
      </c>
      <c r="DQ40" s="13">
        <f t="shared" si="22"/>
        <v>0</v>
      </c>
      <c r="DR40" s="13">
        <f t="shared" si="8"/>
        <v>0</v>
      </c>
      <c r="DS40" s="13">
        <f t="shared" si="8"/>
        <v>0</v>
      </c>
      <c r="DT40">
        <f t="shared" si="112"/>
        <v>15</v>
      </c>
    </row>
    <row r="41" spans="1:124" ht="27" customHeight="1" x14ac:dyDescent="0.25">
      <c r="A41" s="24"/>
      <c r="B41" s="25"/>
      <c r="D41" s="70" t="s">
        <v>97</v>
      </c>
      <c r="E41" s="27"/>
      <c r="F41" s="10"/>
      <c r="G41" s="10"/>
      <c r="H41" s="10"/>
      <c r="I41" s="10"/>
      <c r="J41" s="79"/>
      <c r="K41" s="10"/>
      <c r="L41" s="10"/>
      <c r="M41" s="10" t="s">
        <v>5</v>
      </c>
      <c r="N41" s="10"/>
      <c r="O41" s="10"/>
      <c r="P41" s="79"/>
      <c r="Q41" s="10"/>
      <c r="R41" s="10"/>
      <c r="S41" s="10"/>
      <c r="T41" s="11"/>
      <c r="U41" s="10"/>
      <c r="V41" s="79"/>
      <c r="W41" s="10"/>
      <c r="X41" s="10" t="s">
        <v>11</v>
      </c>
      <c r="Y41" s="10"/>
      <c r="Z41" s="10"/>
      <c r="AA41" s="10"/>
      <c r="AB41" s="79"/>
      <c r="AC41" s="10"/>
      <c r="AD41" s="10" t="s">
        <v>37</v>
      </c>
      <c r="AE41" s="10"/>
      <c r="AF41" s="10" t="s">
        <v>35</v>
      </c>
      <c r="AG41" s="10"/>
      <c r="AH41" s="79"/>
      <c r="AI41" s="10"/>
      <c r="AJ41" s="11"/>
      <c r="AK41" s="10"/>
      <c r="AL41" s="10"/>
      <c r="AM41" s="10"/>
      <c r="AN41" s="79"/>
      <c r="AO41" s="10"/>
      <c r="AP41" s="10" t="s">
        <v>11</v>
      </c>
      <c r="AQ41" s="84" t="s">
        <v>5</v>
      </c>
      <c r="AR41" s="11"/>
      <c r="AS41" s="10"/>
      <c r="AT41" s="79"/>
      <c r="AU41" s="10"/>
      <c r="AV41" s="84" t="s">
        <v>35</v>
      </c>
      <c r="AW41" s="10"/>
      <c r="AX41" s="10"/>
      <c r="AY41" s="10"/>
      <c r="AZ41" s="79"/>
      <c r="BA41" s="10"/>
      <c r="BB41" s="10"/>
      <c r="BC41" s="10"/>
      <c r="BD41" s="10"/>
      <c r="BE41" s="79"/>
      <c r="BF41" s="10"/>
      <c r="BG41" s="10"/>
      <c r="BH41" s="10"/>
      <c r="BI41" s="10"/>
      <c r="BJ41" s="10"/>
      <c r="BK41" s="79"/>
      <c r="BL41" s="10" t="s">
        <v>35</v>
      </c>
      <c r="BM41" s="10"/>
      <c r="BN41" s="10"/>
      <c r="BO41" s="10" t="s">
        <v>11</v>
      </c>
      <c r="BP41" s="10"/>
      <c r="BQ41" s="79"/>
      <c r="BR41" s="10"/>
      <c r="BS41" s="10"/>
      <c r="BT41" s="10"/>
      <c r="BU41" s="10"/>
      <c r="BV41" s="10"/>
      <c r="BW41" s="79"/>
      <c r="BX41" s="10"/>
      <c r="BY41" s="10"/>
      <c r="BZ41" s="10" t="s">
        <v>37</v>
      </c>
      <c r="CA41" s="10"/>
      <c r="CB41" s="10"/>
      <c r="CC41" s="79"/>
      <c r="CD41" s="10"/>
      <c r="CE41" s="10"/>
      <c r="CF41" s="10"/>
      <c r="CG41" s="10" t="s">
        <v>11</v>
      </c>
      <c r="CH41" s="10"/>
      <c r="CI41" s="79"/>
      <c r="CJ41" s="10"/>
      <c r="CK41" s="85" t="s">
        <v>35</v>
      </c>
      <c r="CL41" s="84"/>
      <c r="CM41" s="84" t="s">
        <v>5</v>
      </c>
      <c r="CN41" s="10"/>
      <c r="CO41" s="79"/>
      <c r="CP41" s="10" t="s">
        <v>119</v>
      </c>
      <c r="CQ41" s="10"/>
      <c r="CR41" s="10"/>
      <c r="CS41" s="10" t="s">
        <v>7</v>
      </c>
      <c r="CT41" s="10"/>
      <c r="CU41" s="79"/>
      <c r="CV41" s="13">
        <f t="shared" ref="CV41:CV42" si="113">COUNTIF(E41:CU41,"РУС")</f>
        <v>3</v>
      </c>
      <c r="CW41" s="16">
        <f t="shared" ref="CW41:CW42" si="114">COUNTIF(E41:CU41,"МАТ")</f>
        <v>0</v>
      </c>
      <c r="CX41" s="13">
        <f t="shared" ref="CX41:CX42" si="115">COUNTIF(E41:CU41,"АЛГ")</f>
        <v>4</v>
      </c>
      <c r="CY41" s="13">
        <f t="shared" ref="CY41:CY42" si="116">COUNTIF(E41:CU41,"ГЕМ")</f>
        <v>2</v>
      </c>
      <c r="CZ41" s="13">
        <f t="shared" ref="CZ41:CZ42" si="117">COUNTIF(E41:CU41,"ВИС")</f>
        <v>0</v>
      </c>
      <c r="DA41" s="13">
        <f t="shared" ref="DA41:DA42" si="118">COUNTIF(E41:CU41,"БИО")</f>
        <v>0</v>
      </c>
      <c r="DB41" s="13">
        <f t="shared" ref="DB41:DB42" si="119">COUNTIF(E41:CU41,"ГЕО")</f>
        <v>0</v>
      </c>
      <c r="DC41" s="13">
        <f t="shared" ref="DC41:DC42" si="120">COUNTIF(E41:CU41,"ИНФ")</f>
        <v>0</v>
      </c>
      <c r="DD41" s="13">
        <f t="shared" ref="DD41:DD42" si="121">COUNTIF(E41:CU41,"ИСТ")</f>
        <v>0</v>
      </c>
      <c r="DE41" s="13">
        <f t="shared" ref="DE41:DE42" si="122">COUNTIF(E41:CU41,"ЛИТ")</f>
        <v>1</v>
      </c>
      <c r="DF41" s="13">
        <f t="shared" ref="DF41:DF42" si="123">COUNTIF(E41:CU41,"ОБЩ")</f>
        <v>0</v>
      </c>
      <c r="DG41" s="13">
        <f t="shared" ref="DG41:DG42" si="124">COUNTIF(E41:CU41,"ФИЗ")</f>
        <v>1</v>
      </c>
      <c r="DH41" s="13">
        <f t="shared" ref="DH41:DH42" si="125">COUNTIF(E41:CU41,"ХИМ")</f>
        <v>0</v>
      </c>
      <c r="DI41" s="13">
        <f t="shared" ref="DI41:DI42" si="126">COUNTIF(E41:CU41,"АНГ")</f>
        <v>4</v>
      </c>
      <c r="DJ41" s="13">
        <f t="shared" ref="DJ41:DJ42" si="127">COUNTIF(E41:CU41,"НЕМ")</f>
        <v>0</v>
      </c>
      <c r="DK41" s="13">
        <f t="shared" ref="DK41:DK42" si="128">COUNTIF(E41:CU41,"ФРА")</f>
        <v>0</v>
      </c>
      <c r="DL41" s="13">
        <f t="shared" ref="DL41:DL42" si="129">COUNTIF(E41:CU41,"ОКР")</f>
        <v>0</v>
      </c>
      <c r="DM41" s="13">
        <f t="shared" ref="DM41:DM42" si="130">COUNTIF(E41:CU41,"ИЗО")</f>
        <v>0</v>
      </c>
      <c r="DN41" s="13">
        <f t="shared" ref="DN41:DN42" si="131">COUNTIF(E41:CU41,"КУБ")</f>
        <v>0</v>
      </c>
      <c r="DO41" s="13">
        <f t="shared" ref="DO41:DO42" si="132">COUNTIF(E41:CU41,"МУЗ")</f>
        <v>0</v>
      </c>
      <c r="DP41" s="13">
        <f t="shared" ref="DP41:DP42" si="133">COUNTIF(E41:CU41,"ОБЗ")</f>
        <v>0</v>
      </c>
      <c r="DQ41" s="13">
        <f t="shared" ref="DQ41:DQ42" si="134">COUNTIF(E41:CU41,"ТЕХ")</f>
        <v>0</v>
      </c>
      <c r="DR41" s="13">
        <f t="shared" ref="DR41:DS42" si="135">COUNTIF(E41:CU41,"ФЗР")</f>
        <v>0</v>
      </c>
      <c r="DS41" s="13">
        <f t="shared" si="135"/>
        <v>0</v>
      </c>
      <c r="DT41">
        <f t="shared" si="112"/>
        <v>15</v>
      </c>
    </row>
    <row r="42" spans="1:124" ht="20.25" customHeight="1" x14ac:dyDescent="0.25">
      <c r="A42" s="24"/>
      <c r="B42" s="25"/>
      <c r="D42" s="70" t="s">
        <v>98</v>
      </c>
      <c r="E42" s="27"/>
      <c r="F42" s="10"/>
      <c r="G42" s="10"/>
      <c r="H42" s="10"/>
      <c r="I42" s="10"/>
      <c r="J42" s="79"/>
      <c r="K42" s="10"/>
      <c r="L42" s="10"/>
      <c r="M42" s="10"/>
      <c r="N42" s="10" t="s">
        <v>5</v>
      </c>
      <c r="O42" s="10"/>
      <c r="P42" s="79"/>
      <c r="Q42" s="10"/>
      <c r="R42" s="10"/>
      <c r="S42" s="10"/>
      <c r="T42" s="11"/>
      <c r="U42" s="10"/>
      <c r="V42" s="79"/>
      <c r="W42" s="10"/>
      <c r="X42" s="10" t="s">
        <v>11</v>
      </c>
      <c r="Y42" s="10"/>
      <c r="Z42" s="10"/>
      <c r="AA42" s="10"/>
      <c r="AB42" s="79"/>
      <c r="AC42" s="10"/>
      <c r="AD42" s="10" t="s">
        <v>37</v>
      </c>
      <c r="AE42" s="10"/>
      <c r="AF42" s="10" t="s">
        <v>35</v>
      </c>
      <c r="AG42" s="10"/>
      <c r="AH42" s="79"/>
      <c r="AI42" s="10"/>
      <c r="AJ42" s="11"/>
      <c r="AK42" s="10"/>
      <c r="AL42" s="10"/>
      <c r="AM42" s="10"/>
      <c r="AN42" s="79"/>
      <c r="AO42" s="10"/>
      <c r="AP42" s="10" t="s">
        <v>11</v>
      </c>
      <c r="AQ42" s="84" t="s">
        <v>5</v>
      </c>
      <c r="AR42" s="11"/>
      <c r="AS42" s="10"/>
      <c r="AT42" s="79"/>
      <c r="AU42" s="10"/>
      <c r="AV42" s="84" t="s">
        <v>35</v>
      </c>
      <c r="AW42" s="10"/>
      <c r="AX42" s="10"/>
      <c r="AY42" s="10"/>
      <c r="AZ42" s="79"/>
      <c r="BA42" s="10"/>
      <c r="BB42" s="10"/>
      <c r="BC42" s="10"/>
      <c r="BD42" s="10"/>
      <c r="BE42" s="79"/>
      <c r="BF42" s="10"/>
      <c r="BG42" s="10"/>
      <c r="BH42" s="10"/>
      <c r="BI42" s="10"/>
      <c r="BJ42" s="10"/>
      <c r="BK42" s="79"/>
      <c r="BL42" s="10" t="s">
        <v>35</v>
      </c>
      <c r="BM42" s="10"/>
      <c r="BN42" s="10"/>
      <c r="BO42" s="10" t="s">
        <v>11</v>
      </c>
      <c r="BP42" s="10"/>
      <c r="BQ42" s="79"/>
      <c r="BR42" s="10"/>
      <c r="BS42" s="10"/>
      <c r="BT42" s="10"/>
      <c r="BU42" s="10"/>
      <c r="BV42" s="10"/>
      <c r="BW42" s="79"/>
      <c r="BX42" s="10"/>
      <c r="BY42" s="10"/>
      <c r="BZ42" s="10" t="s">
        <v>37</v>
      </c>
      <c r="CA42" s="10"/>
      <c r="CB42" s="10"/>
      <c r="CC42" s="79"/>
      <c r="CD42" s="10"/>
      <c r="CE42" s="10"/>
      <c r="CF42" s="10"/>
      <c r="CG42" s="10" t="s">
        <v>11</v>
      </c>
      <c r="CH42" s="10"/>
      <c r="CI42" s="79"/>
      <c r="CJ42" s="10"/>
      <c r="CK42" s="85" t="s">
        <v>35</v>
      </c>
      <c r="CL42" s="84"/>
      <c r="CM42" s="84" t="s">
        <v>5</v>
      </c>
      <c r="CN42" s="10"/>
      <c r="CO42" s="79"/>
      <c r="CP42" s="10" t="s">
        <v>119</v>
      </c>
      <c r="CQ42" s="10"/>
      <c r="CR42" s="10" t="s">
        <v>7</v>
      </c>
      <c r="CS42" s="10"/>
      <c r="CT42" s="10"/>
      <c r="CU42" s="79"/>
      <c r="CV42" s="13">
        <f t="shared" si="113"/>
        <v>3</v>
      </c>
      <c r="CW42" s="16">
        <f t="shared" si="114"/>
        <v>0</v>
      </c>
      <c r="CX42" s="13">
        <f t="shared" si="115"/>
        <v>4</v>
      </c>
      <c r="CY42" s="13">
        <f t="shared" si="116"/>
        <v>2</v>
      </c>
      <c r="CZ42" s="13">
        <f t="shared" si="117"/>
        <v>0</v>
      </c>
      <c r="DA42" s="13">
        <f t="shared" si="118"/>
        <v>0</v>
      </c>
      <c r="DB42" s="13">
        <f t="shared" si="119"/>
        <v>0</v>
      </c>
      <c r="DC42" s="13">
        <f t="shared" si="120"/>
        <v>0</v>
      </c>
      <c r="DD42" s="13">
        <f t="shared" si="121"/>
        <v>0</v>
      </c>
      <c r="DE42" s="13">
        <f t="shared" si="122"/>
        <v>1</v>
      </c>
      <c r="DF42" s="13">
        <f t="shared" si="123"/>
        <v>0</v>
      </c>
      <c r="DG42" s="13">
        <f t="shared" si="124"/>
        <v>1</v>
      </c>
      <c r="DH42" s="13">
        <f t="shared" si="125"/>
        <v>0</v>
      </c>
      <c r="DI42" s="13">
        <f t="shared" si="126"/>
        <v>4</v>
      </c>
      <c r="DJ42" s="13">
        <f t="shared" si="127"/>
        <v>0</v>
      </c>
      <c r="DK42" s="13">
        <f t="shared" si="128"/>
        <v>0</v>
      </c>
      <c r="DL42" s="13">
        <f t="shared" si="129"/>
        <v>0</v>
      </c>
      <c r="DM42" s="13">
        <f t="shared" si="130"/>
        <v>0</v>
      </c>
      <c r="DN42" s="13">
        <f t="shared" si="131"/>
        <v>0</v>
      </c>
      <c r="DO42" s="13">
        <f t="shared" si="132"/>
        <v>0</v>
      </c>
      <c r="DP42" s="13">
        <f t="shared" si="133"/>
        <v>0</v>
      </c>
      <c r="DQ42" s="13">
        <f t="shared" si="134"/>
        <v>0</v>
      </c>
      <c r="DR42" s="13">
        <f t="shared" si="135"/>
        <v>0</v>
      </c>
      <c r="DS42" s="13">
        <f t="shared" si="135"/>
        <v>0</v>
      </c>
      <c r="DT42">
        <f t="shared" si="112"/>
        <v>15</v>
      </c>
    </row>
    <row r="43" spans="1:124" s="44" customFormat="1" ht="27" customHeight="1" x14ac:dyDescent="0.25">
      <c r="A43" s="50"/>
      <c r="B43" s="51"/>
      <c r="D43" s="70"/>
      <c r="E43" s="52"/>
      <c r="F43" s="45"/>
      <c r="G43" s="45"/>
      <c r="H43" s="45"/>
      <c r="I43" s="45"/>
      <c r="J43" s="79"/>
      <c r="K43" s="45"/>
      <c r="L43" s="45"/>
      <c r="M43" s="45"/>
      <c r="N43" s="45"/>
      <c r="O43" s="45"/>
      <c r="P43" s="79"/>
      <c r="Q43" s="45"/>
      <c r="R43" s="45"/>
      <c r="S43" s="45"/>
      <c r="T43" s="47"/>
      <c r="U43" s="45"/>
      <c r="V43" s="79"/>
      <c r="W43" s="45"/>
      <c r="X43" s="45"/>
      <c r="Y43" s="45"/>
      <c r="Z43" s="45"/>
      <c r="AA43" s="45"/>
      <c r="AB43" s="79"/>
      <c r="AC43" s="45"/>
      <c r="AD43" s="45"/>
      <c r="AE43" s="45"/>
      <c r="AF43" s="45"/>
      <c r="AG43" s="45"/>
      <c r="AH43" s="79"/>
      <c r="AI43" s="45"/>
      <c r="AJ43" s="47"/>
      <c r="AK43" s="45"/>
      <c r="AL43" s="45"/>
      <c r="AM43" s="45"/>
      <c r="AN43" s="79"/>
      <c r="AO43" s="45"/>
      <c r="AP43" s="45"/>
      <c r="AQ43" s="45"/>
      <c r="AR43" s="45"/>
      <c r="AS43" s="45"/>
      <c r="AT43" s="79"/>
      <c r="AU43" s="45"/>
      <c r="AV43" s="45"/>
      <c r="AW43" s="45"/>
      <c r="AX43" s="45"/>
      <c r="AY43" s="45"/>
      <c r="AZ43" s="79"/>
      <c r="BA43" s="45"/>
      <c r="BB43" s="45"/>
      <c r="BC43" s="45"/>
      <c r="BD43" s="45"/>
      <c r="BE43" s="79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79"/>
      <c r="BR43" s="45"/>
      <c r="BS43" s="45"/>
      <c r="BT43" s="45"/>
      <c r="BU43" s="45"/>
      <c r="BV43" s="45"/>
      <c r="BW43" s="79"/>
      <c r="BX43" s="45"/>
      <c r="BY43" s="45"/>
      <c r="BZ43" s="45"/>
      <c r="CA43" s="45"/>
      <c r="CB43" s="45"/>
      <c r="CC43" s="79"/>
      <c r="CD43" s="45"/>
      <c r="CE43" s="45"/>
      <c r="CF43" s="45"/>
      <c r="CG43" s="45"/>
      <c r="CH43" s="45"/>
      <c r="CI43" s="79"/>
      <c r="CJ43" s="45"/>
      <c r="CK43" s="45"/>
      <c r="CL43" s="45"/>
      <c r="CM43" s="45"/>
      <c r="CN43" s="45"/>
      <c r="CO43" s="79"/>
      <c r="CP43" s="45"/>
      <c r="CQ43" s="45"/>
      <c r="CR43" s="45"/>
      <c r="CS43" s="45"/>
      <c r="CT43" s="45"/>
      <c r="CU43" s="45"/>
      <c r="CV43" s="13"/>
      <c r="CW43" s="16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</row>
    <row r="44" spans="1:124" ht="27" customHeight="1" x14ac:dyDescent="0.25">
      <c r="A44" s="24"/>
      <c r="B44" s="25"/>
      <c r="D44" s="70" t="s">
        <v>53</v>
      </c>
      <c r="E44" s="27"/>
      <c r="F44" s="10"/>
      <c r="G44" s="10"/>
      <c r="H44" s="10"/>
      <c r="I44" s="10"/>
      <c r="J44" s="79"/>
      <c r="K44" s="10"/>
      <c r="L44" s="10"/>
      <c r="M44" s="10"/>
      <c r="N44" s="10"/>
      <c r="O44" s="10"/>
      <c r="P44" s="79"/>
      <c r="Q44" s="10"/>
      <c r="R44" s="10"/>
      <c r="S44" s="10"/>
      <c r="T44" s="11"/>
      <c r="U44" s="10"/>
      <c r="V44" s="79"/>
      <c r="W44" s="10"/>
      <c r="X44" s="10"/>
      <c r="Y44" s="10"/>
      <c r="Z44" s="10"/>
      <c r="AA44" s="10"/>
      <c r="AB44" s="79"/>
      <c r="AC44" s="10"/>
      <c r="AD44" s="10" t="s">
        <v>11</v>
      </c>
      <c r="AE44" s="10"/>
      <c r="AF44" s="10" t="s">
        <v>35</v>
      </c>
      <c r="AG44" s="10"/>
      <c r="AH44" s="79"/>
      <c r="AI44" s="10"/>
      <c r="AJ44" s="10" t="s">
        <v>120</v>
      </c>
      <c r="AK44" s="10"/>
      <c r="AL44" s="10"/>
      <c r="AM44" s="10"/>
      <c r="AN44" s="79"/>
      <c r="AO44" s="10"/>
      <c r="AP44" s="84"/>
      <c r="AQ44" s="11"/>
      <c r="AR44" s="84" t="s">
        <v>5</v>
      </c>
      <c r="AS44" s="10"/>
      <c r="AT44" s="79"/>
      <c r="AU44" s="84" t="s">
        <v>35</v>
      </c>
      <c r="AV44" s="10"/>
      <c r="AW44" s="10" t="s">
        <v>11</v>
      </c>
      <c r="AX44" s="10"/>
      <c r="AY44" s="10"/>
      <c r="AZ44" s="79"/>
      <c r="BA44" s="10"/>
      <c r="BB44" s="10"/>
      <c r="BC44" s="10" t="s">
        <v>7</v>
      </c>
      <c r="BD44" s="10"/>
      <c r="BE44" s="79"/>
      <c r="BF44" s="10"/>
      <c r="BG44" s="10"/>
      <c r="BH44" s="10"/>
      <c r="BI44" s="10"/>
      <c r="BJ44" s="10" t="s">
        <v>35</v>
      </c>
      <c r="BK44" s="79"/>
      <c r="BL44" s="10"/>
      <c r="BM44" s="10" t="s">
        <v>46</v>
      </c>
      <c r="BN44" s="10"/>
      <c r="BO44" s="10"/>
      <c r="BP44" s="10"/>
      <c r="BQ44" s="79"/>
      <c r="BR44" s="10"/>
      <c r="BS44" s="10"/>
      <c r="BT44" s="10" t="s">
        <v>11</v>
      </c>
      <c r="BU44" s="10"/>
      <c r="BV44" s="10"/>
      <c r="BW44" s="79"/>
      <c r="BX44" s="10"/>
      <c r="BY44" s="10"/>
      <c r="BZ44" s="10"/>
      <c r="CA44" s="10"/>
      <c r="CB44" s="10"/>
      <c r="CC44" s="79"/>
      <c r="CD44" s="10"/>
      <c r="CE44" s="10" t="s">
        <v>43</v>
      </c>
      <c r="CF44" s="10"/>
      <c r="CG44" s="10" t="s">
        <v>120</v>
      </c>
      <c r="CH44" s="10"/>
      <c r="CI44" s="79"/>
      <c r="CJ44" s="10"/>
      <c r="CK44" s="84" t="s">
        <v>5</v>
      </c>
      <c r="CL44" s="10"/>
      <c r="CM44" s="104" t="s">
        <v>11</v>
      </c>
      <c r="CN44" s="85" t="s">
        <v>35</v>
      </c>
      <c r="CO44" s="79"/>
      <c r="CP44" s="10" t="s">
        <v>7</v>
      </c>
      <c r="CQ44" s="10"/>
      <c r="CR44" s="10"/>
      <c r="CS44" s="10"/>
      <c r="CT44" s="10"/>
      <c r="CU44" s="79"/>
      <c r="CV44" s="13">
        <f t="shared" ref="CV44" si="136">COUNTIF(E44:CU44,"РУС")</f>
        <v>2</v>
      </c>
      <c r="CW44" s="16">
        <f t="shared" ref="CW44" si="137">COUNTIF(E44:CU44,"МАТ")</f>
        <v>0</v>
      </c>
      <c r="CX44" s="13">
        <f t="shared" ref="CX44" si="138">COUNTIF(E44:CU44,"АЛГ")</f>
        <v>4</v>
      </c>
      <c r="CY44" s="13">
        <f t="shared" ref="CY44" si="139">COUNTIF(E44:CU44,"ГЕМ")</f>
        <v>0</v>
      </c>
      <c r="CZ44" s="13">
        <f t="shared" ref="CZ44" si="140">COUNTIF(E44:CU44,"ВИС")</f>
        <v>0</v>
      </c>
      <c r="DA44" s="13">
        <f t="shared" ref="DA44" si="141">COUNTIF(E44:CU44,"БИО")</f>
        <v>0</v>
      </c>
      <c r="DB44" s="13">
        <f t="shared" ref="DB44" si="142">COUNTIF(E44:CU44,"ГЕО")</f>
        <v>0</v>
      </c>
      <c r="DC44" s="13">
        <f t="shared" ref="DC44" si="143">COUNTIF(E44:CU44,"ИНФ")</f>
        <v>0</v>
      </c>
      <c r="DD44" s="13">
        <f t="shared" ref="DD44" si="144">COUNTIF(E44:CU44,"ИСТ")</f>
        <v>0</v>
      </c>
      <c r="DE44" s="13">
        <f t="shared" ref="DE44" si="145">COUNTIF(E44:CU44,"ЛИТ")</f>
        <v>2</v>
      </c>
      <c r="DF44" s="13">
        <f t="shared" ref="DF44" si="146">COUNTIF(E44:CU44,"ОБЩ")</f>
        <v>0</v>
      </c>
      <c r="DG44" s="13">
        <f t="shared" ref="DG44" si="147">COUNTIF(E44:CU44,"ФИЗ")</f>
        <v>1</v>
      </c>
      <c r="DH44" s="13">
        <f t="shared" ref="DH44" si="148">COUNTIF(E44:CU44,"ХИМ")</f>
        <v>1</v>
      </c>
      <c r="DI44" s="13">
        <f t="shared" ref="DI44" si="149">COUNTIF(E44:CU44,"АНГ")</f>
        <v>4</v>
      </c>
      <c r="DJ44" s="13">
        <f t="shared" ref="DJ44" si="150">COUNTIF(E44:CU44,"НЕМ")</f>
        <v>0</v>
      </c>
      <c r="DK44" s="13">
        <f t="shared" ref="DK44" si="151">COUNTIF(E44:CU44,"ФРА")</f>
        <v>0</v>
      </c>
      <c r="DL44" s="13">
        <f t="shared" ref="DL44" si="152">COUNTIF(E44:CU44,"ОКР")</f>
        <v>0</v>
      </c>
      <c r="DM44" s="13">
        <f t="shared" ref="DM44" si="153">COUNTIF(E44:CU44,"ИЗО")</f>
        <v>0</v>
      </c>
      <c r="DN44" s="13">
        <f t="shared" ref="DN44" si="154">COUNTIF(E44:CU44,"КУБ")</f>
        <v>0</v>
      </c>
      <c r="DO44" s="13">
        <f t="shared" ref="DO44" si="155">COUNTIF(E44:CU44,"МУЗ")</f>
        <v>0</v>
      </c>
      <c r="DP44" s="13">
        <f t="shared" ref="DP44" si="156">COUNTIF(E44:CU44,"ОБЗ")</f>
        <v>0</v>
      </c>
      <c r="DQ44" s="13">
        <f t="shared" ref="DQ44" si="157">COUNTIF(E44:CU44,"ТЕХ")</f>
        <v>0</v>
      </c>
      <c r="DR44" s="13">
        <f t="shared" ref="DR44:DS44" si="158">COUNTIF(E44:CU44,"ФЗР")</f>
        <v>0</v>
      </c>
      <c r="DS44" s="13">
        <f t="shared" si="158"/>
        <v>0</v>
      </c>
      <c r="DT44">
        <f t="shared" ref="DT44:DT49" si="159">SUM(CV44:DS44)</f>
        <v>14</v>
      </c>
    </row>
    <row r="45" spans="1:124" ht="18" customHeight="1" x14ac:dyDescent="0.25">
      <c r="D45" s="70" t="s">
        <v>54</v>
      </c>
      <c r="E45" s="27"/>
      <c r="F45" s="10"/>
      <c r="G45" s="10"/>
      <c r="H45" s="10"/>
      <c r="I45" s="10"/>
      <c r="J45" s="79"/>
      <c r="K45" s="10"/>
      <c r="L45" s="10"/>
      <c r="M45" s="10"/>
      <c r="N45" s="10"/>
      <c r="O45" s="10"/>
      <c r="P45" s="79"/>
      <c r="Q45" s="10"/>
      <c r="R45" s="10"/>
      <c r="S45" s="10"/>
      <c r="T45" s="11"/>
      <c r="U45" s="10"/>
      <c r="V45" s="79"/>
      <c r="W45" s="10"/>
      <c r="X45" s="10"/>
      <c r="Y45" s="10"/>
      <c r="Z45" s="10"/>
      <c r="AA45" s="10"/>
      <c r="AB45" s="79"/>
      <c r="AC45" s="10"/>
      <c r="AD45" s="10" t="s">
        <v>11</v>
      </c>
      <c r="AE45" s="10"/>
      <c r="AF45" s="10" t="s">
        <v>35</v>
      </c>
      <c r="AG45" s="10"/>
      <c r="AH45" s="79"/>
      <c r="AI45" s="10"/>
      <c r="AJ45" s="10" t="s">
        <v>120</v>
      </c>
      <c r="AK45" s="10"/>
      <c r="AL45" s="10"/>
      <c r="AM45" s="10"/>
      <c r="AN45" s="79"/>
      <c r="AO45" s="10"/>
      <c r="AP45" s="84"/>
      <c r="AQ45" s="11"/>
      <c r="AR45" s="84" t="s">
        <v>5</v>
      </c>
      <c r="AS45" s="10"/>
      <c r="AT45" s="79"/>
      <c r="AU45" s="84" t="s">
        <v>35</v>
      </c>
      <c r="AV45" s="10"/>
      <c r="AW45" s="10" t="s">
        <v>11</v>
      </c>
      <c r="AX45" s="10"/>
      <c r="AY45" s="10"/>
      <c r="AZ45" s="79"/>
      <c r="BA45" s="10"/>
      <c r="BB45" s="10"/>
      <c r="BC45" s="10" t="s">
        <v>7</v>
      </c>
      <c r="BD45" s="10"/>
      <c r="BE45" s="79"/>
      <c r="BF45" s="10"/>
      <c r="BG45" s="10"/>
      <c r="BH45" s="10"/>
      <c r="BI45" s="10"/>
      <c r="BJ45" s="10" t="s">
        <v>35</v>
      </c>
      <c r="BK45" s="79"/>
      <c r="BL45" s="10"/>
      <c r="BM45" s="10" t="s">
        <v>46</v>
      </c>
      <c r="BN45" s="10"/>
      <c r="BO45" s="10"/>
      <c r="BP45" s="10"/>
      <c r="BQ45" s="79"/>
      <c r="BR45" s="10"/>
      <c r="BS45" s="10"/>
      <c r="BT45" s="10" t="s">
        <v>11</v>
      </c>
      <c r="BU45" s="10"/>
      <c r="BV45" s="10"/>
      <c r="BW45" s="79"/>
      <c r="BX45" s="10"/>
      <c r="BY45" s="10"/>
      <c r="BZ45" s="10"/>
      <c r="CA45" s="10"/>
      <c r="CB45" s="10"/>
      <c r="CC45" s="79"/>
      <c r="CD45" s="10"/>
      <c r="CE45" s="10" t="s">
        <v>43</v>
      </c>
      <c r="CF45" s="10"/>
      <c r="CG45" s="10" t="s">
        <v>120</v>
      </c>
      <c r="CH45" s="10"/>
      <c r="CI45" s="79"/>
      <c r="CJ45" s="10"/>
      <c r="CK45" s="84" t="s">
        <v>5</v>
      </c>
      <c r="CL45" s="10"/>
      <c r="CM45" s="10" t="s">
        <v>11</v>
      </c>
      <c r="CN45" s="85" t="s">
        <v>35</v>
      </c>
      <c r="CO45" s="79"/>
      <c r="CP45" s="10"/>
      <c r="CQ45" s="10"/>
      <c r="CR45" s="10"/>
      <c r="CS45" s="10" t="s">
        <v>7</v>
      </c>
      <c r="CT45" s="10"/>
      <c r="CU45" s="79"/>
      <c r="CV45" s="13">
        <f t="shared" si="64"/>
        <v>2</v>
      </c>
      <c r="CW45" s="16">
        <f t="shared" si="0"/>
        <v>0</v>
      </c>
      <c r="CX45" s="13">
        <f t="shared" si="10"/>
        <v>4</v>
      </c>
      <c r="CY45" s="13">
        <f t="shared" si="11"/>
        <v>0</v>
      </c>
      <c r="CZ45" s="13">
        <f t="shared" si="1"/>
        <v>0</v>
      </c>
      <c r="DA45" s="13">
        <f t="shared" si="12"/>
        <v>0</v>
      </c>
      <c r="DB45" s="13">
        <f t="shared" si="13"/>
        <v>0</v>
      </c>
      <c r="DC45" s="13">
        <f t="shared" si="14"/>
        <v>0</v>
      </c>
      <c r="DD45" s="13">
        <f t="shared" si="15"/>
        <v>0</v>
      </c>
      <c r="DE45" s="13">
        <f t="shared" si="2"/>
        <v>2</v>
      </c>
      <c r="DF45" s="13">
        <f t="shared" si="16"/>
        <v>0</v>
      </c>
      <c r="DG45" s="13">
        <f t="shared" si="17"/>
        <v>1</v>
      </c>
      <c r="DH45" s="13">
        <f t="shared" si="18"/>
        <v>1</v>
      </c>
      <c r="DI45" s="13">
        <f t="shared" si="19"/>
        <v>4</v>
      </c>
      <c r="DJ45" s="13">
        <f t="shared" si="20"/>
        <v>0</v>
      </c>
      <c r="DK45" s="13">
        <f t="shared" si="21"/>
        <v>0</v>
      </c>
      <c r="DL45" s="13">
        <f t="shared" si="3"/>
        <v>0</v>
      </c>
      <c r="DM45" s="13">
        <f t="shared" si="4"/>
        <v>0</v>
      </c>
      <c r="DN45" s="13">
        <f t="shared" si="5"/>
        <v>0</v>
      </c>
      <c r="DO45" s="13">
        <f t="shared" si="6"/>
        <v>0</v>
      </c>
      <c r="DP45" s="13">
        <f t="shared" si="7"/>
        <v>0</v>
      </c>
      <c r="DQ45" s="13">
        <f t="shared" si="22"/>
        <v>0</v>
      </c>
      <c r="DR45" s="13">
        <f t="shared" si="8"/>
        <v>0</v>
      </c>
      <c r="DS45" s="13">
        <f t="shared" si="8"/>
        <v>0</v>
      </c>
      <c r="DT45">
        <f t="shared" si="159"/>
        <v>14</v>
      </c>
    </row>
    <row r="46" spans="1:124" ht="18" customHeight="1" x14ac:dyDescent="0.25">
      <c r="D46" s="70" t="s">
        <v>73</v>
      </c>
      <c r="E46" s="27"/>
      <c r="F46" s="10"/>
      <c r="G46" s="10"/>
      <c r="H46" s="10"/>
      <c r="I46" s="10"/>
      <c r="J46" s="79"/>
      <c r="K46" s="10"/>
      <c r="L46" s="10"/>
      <c r="M46" s="10"/>
      <c r="N46" s="10"/>
      <c r="O46" s="10"/>
      <c r="P46" s="79"/>
      <c r="Q46" s="10"/>
      <c r="R46" s="11"/>
      <c r="S46" s="10"/>
      <c r="T46" s="10"/>
      <c r="U46" s="10"/>
      <c r="V46" s="79"/>
      <c r="W46" s="11"/>
      <c r="X46" s="10"/>
      <c r="Y46" s="10"/>
      <c r="Z46" s="10"/>
      <c r="AA46" s="10"/>
      <c r="AB46" s="79"/>
      <c r="AC46" s="10"/>
      <c r="AD46" s="10" t="s">
        <v>11</v>
      </c>
      <c r="AE46" s="11"/>
      <c r="AF46" s="10" t="s">
        <v>35</v>
      </c>
      <c r="AG46" s="10"/>
      <c r="AH46" s="79"/>
      <c r="AI46" s="10"/>
      <c r="AJ46" s="10" t="s">
        <v>120</v>
      </c>
      <c r="AK46" s="10"/>
      <c r="AL46" s="10"/>
      <c r="AM46" s="10"/>
      <c r="AN46" s="79"/>
      <c r="AO46" s="10"/>
      <c r="AP46" s="84"/>
      <c r="AQ46" s="11"/>
      <c r="AR46" s="84" t="s">
        <v>5</v>
      </c>
      <c r="AS46" s="10"/>
      <c r="AT46" s="79"/>
      <c r="AU46" s="84" t="s">
        <v>35</v>
      </c>
      <c r="AV46" s="10"/>
      <c r="AW46" s="10" t="s">
        <v>11</v>
      </c>
      <c r="AX46" s="10"/>
      <c r="AY46" s="10"/>
      <c r="AZ46" s="79"/>
      <c r="BA46" s="10"/>
      <c r="BB46" s="10" t="s">
        <v>7</v>
      </c>
      <c r="BC46" s="10"/>
      <c r="BD46" s="10"/>
      <c r="BE46" s="79"/>
      <c r="BF46" s="10"/>
      <c r="BG46" s="10"/>
      <c r="BH46" s="10"/>
      <c r="BI46" s="10"/>
      <c r="BJ46" s="10" t="s">
        <v>35</v>
      </c>
      <c r="BK46" s="79"/>
      <c r="BL46" s="10"/>
      <c r="BM46" s="10" t="s">
        <v>46</v>
      </c>
      <c r="BN46" s="10"/>
      <c r="BO46" s="10"/>
      <c r="BP46" s="10"/>
      <c r="BQ46" s="79"/>
      <c r="BR46" s="10"/>
      <c r="BS46" s="10"/>
      <c r="BT46" s="10" t="s">
        <v>11</v>
      </c>
      <c r="BU46" s="10"/>
      <c r="BV46" s="10"/>
      <c r="BW46" s="79"/>
      <c r="BX46" s="10"/>
      <c r="BY46" s="10"/>
      <c r="BZ46" s="10"/>
      <c r="CA46" s="10"/>
      <c r="CB46" s="10"/>
      <c r="CC46" s="79"/>
      <c r="CD46" s="10"/>
      <c r="CE46" s="10" t="s">
        <v>43</v>
      </c>
      <c r="CF46" s="10"/>
      <c r="CG46" s="10" t="s">
        <v>120</v>
      </c>
      <c r="CH46" s="10"/>
      <c r="CI46" s="79"/>
      <c r="CJ46" s="18"/>
      <c r="CK46" s="84" t="s">
        <v>5</v>
      </c>
      <c r="CL46" s="10"/>
      <c r="CM46" s="10" t="s">
        <v>11</v>
      </c>
      <c r="CN46" s="85" t="s">
        <v>35</v>
      </c>
      <c r="CO46" s="79"/>
      <c r="CP46" s="10" t="s">
        <v>7</v>
      </c>
      <c r="CQ46" s="10"/>
      <c r="CR46" s="10"/>
      <c r="CS46" s="10"/>
      <c r="CT46" s="10"/>
      <c r="CU46" s="79"/>
      <c r="CV46" s="13">
        <f t="shared" si="64"/>
        <v>2</v>
      </c>
      <c r="CW46" s="16">
        <f t="shared" si="0"/>
        <v>0</v>
      </c>
      <c r="CX46" s="13">
        <f t="shared" si="10"/>
        <v>4</v>
      </c>
      <c r="CY46" s="13">
        <f t="shared" si="11"/>
        <v>0</v>
      </c>
      <c r="CZ46" s="13">
        <f t="shared" si="1"/>
        <v>0</v>
      </c>
      <c r="DA46" s="13">
        <f t="shared" si="12"/>
        <v>0</v>
      </c>
      <c r="DB46" s="13">
        <f t="shared" si="13"/>
        <v>0</v>
      </c>
      <c r="DC46" s="13">
        <f t="shared" si="14"/>
        <v>0</v>
      </c>
      <c r="DD46" s="13">
        <f t="shared" si="15"/>
        <v>0</v>
      </c>
      <c r="DE46" s="13">
        <f t="shared" si="2"/>
        <v>2</v>
      </c>
      <c r="DF46" s="13">
        <f t="shared" si="16"/>
        <v>0</v>
      </c>
      <c r="DG46" s="13">
        <f t="shared" si="17"/>
        <v>1</v>
      </c>
      <c r="DH46" s="13">
        <f t="shared" si="18"/>
        <v>1</v>
      </c>
      <c r="DI46" s="13">
        <f t="shared" si="19"/>
        <v>4</v>
      </c>
      <c r="DJ46" s="13">
        <f t="shared" si="20"/>
        <v>0</v>
      </c>
      <c r="DK46" s="13">
        <f t="shared" si="21"/>
        <v>0</v>
      </c>
      <c r="DL46" s="13">
        <f t="shared" si="3"/>
        <v>0</v>
      </c>
      <c r="DM46" s="13">
        <f t="shared" si="4"/>
        <v>0</v>
      </c>
      <c r="DN46" s="13">
        <f t="shared" si="5"/>
        <v>0</v>
      </c>
      <c r="DO46" s="13">
        <f t="shared" si="6"/>
        <v>0</v>
      </c>
      <c r="DP46" s="13">
        <f t="shared" si="7"/>
        <v>0</v>
      </c>
      <c r="DQ46" s="13">
        <f t="shared" si="22"/>
        <v>0</v>
      </c>
      <c r="DR46" s="13">
        <f t="shared" si="8"/>
        <v>0</v>
      </c>
      <c r="DS46" s="13">
        <f t="shared" si="8"/>
        <v>0</v>
      </c>
      <c r="DT46">
        <f t="shared" si="159"/>
        <v>14</v>
      </c>
    </row>
    <row r="47" spans="1:124" ht="18" customHeight="1" x14ac:dyDescent="0.25">
      <c r="B47" s="5"/>
      <c r="D47" s="71" t="s">
        <v>82</v>
      </c>
      <c r="E47" s="27"/>
      <c r="F47" s="10"/>
      <c r="G47" s="10"/>
      <c r="H47" s="10"/>
      <c r="I47" s="10"/>
      <c r="J47" s="79"/>
      <c r="K47" s="10"/>
      <c r="L47" s="10"/>
      <c r="M47" s="10"/>
      <c r="N47" s="10"/>
      <c r="O47" s="10"/>
      <c r="P47" s="79"/>
      <c r="Q47" s="10"/>
      <c r="R47" s="11"/>
      <c r="S47" s="10"/>
      <c r="T47" s="10"/>
      <c r="U47" s="10"/>
      <c r="V47" s="79"/>
      <c r="W47" s="11"/>
      <c r="X47" s="10"/>
      <c r="Y47" s="10"/>
      <c r="Z47" s="10"/>
      <c r="AA47" s="10"/>
      <c r="AB47" s="79"/>
      <c r="AC47" s="10"/>
      <c r="AD47" s="10" t="s">
        <v>11</v>
      </c>
      <c r="AE47" s="11"/>
      <c r="AF47" s="10" t="s">
        <v>35</v>
      </c>
      <c r="AG47" s="10"/>
      <c r="AH47" s="79"/>
      <c r="AI47" s="10"/>
      <c r="AJ47" s="10" t="s">
        <v>120</v>
      </c>
      <c r="AK47" s="10"/>
      <c r="AL47" s="10"/>
      <c r="AM47" s="10"/>
      <c r="AN47" s="79"/>
      <c r="AO47" s="10"/>
      <c r="AP47" s="84"/>
      <c r="AQ47" s="11"/>
      <c r="AR47" s="84" t="s">
        <v>5</v>
      </c>
      <c r="AS47" s="10"/>
      <c r="AT47" s="79"/>
      <c r="AU47" s="84" t="s">
        <v>35</v>
      </c>
      <c r="AV47" s="10"/>
      <c r="AW47" s="10" t="s">
        <v>11</v>
      </c>
      <c r="AX47" s="10"/>
      <c r="AY47" s="10"/>
      <c r="AZ47" s="79"/>
      <c r="BA47" s="10"/>
      <c r="BB47" s="10"/>
      <c r="BC47" s="10" t="s">
        <v>7</v>
      </c>
      <c r="BD47" s="10"/>
      <c r="BE47" s="79"/>
      <c r="BF47" s="10"/>
      <c r="BG47" s="10"/>
      <c r="BH47" s="10"/>
      <c r="BI47" s="10"/>
      <c r="BJ47" s="10" t="s">
        <v>35</v>
      </c>
      <c r="BK47" s="79"/>
      <c r="BL47" s="10" t="s">
        <v>46</v>
      </c>
      <c r="BM47" s="10"/>
      <c r="BN47" s="10"/>
      <c r="BO47" s="10"/>
      <c r="BP47" s="10"/>
      <c r="BQ47" s="79"/>
      <c r="BR47" s="10"/>
      <c r="BS47" s="10"/>
      <c r="BT47" s="10" t="s">
        <v>11</v>
      </c>
      <c r="BU47" s="10"/>
      <c r="BV47" s="10"/>
      <c r="BW47" s="79"/>
      <c r="BX47" s="10"/>
      <c r="BY47" s="10"/>
      <c r="BZ47" s="10"/>
      <c r="CA47" s="10"/>
      <c r="CB47" s="10"/>
      <c r="CC47" s="79"/>
      <c r="CD47" s="10"/>
      <c r="CE47" s="10" t="s">
        <v>43</v>
      </c>
      <c r="CF47" s="10"/>
      <c r="CG47" s="10" t="s">
        <v>120</v>
      </c>
      <c r="CH47" s="10"/>
      <c r="CI47" s="79"/>
      <c r="CJ47" s="18"/>
      <c r="CK47" s="84" t="s">
        <v>5</v>
      </c>
      <c r="CL47" s="10"/>
      <c r="CM47" s="10" t="s">
        <v>11</v>
      </c>
      <c r="CN47" s="85" t="s">
        <v>35</v>
      </c>
      <c r="CO47" s="79"/>
      <c r="CP47" s="10"/>
      <c r="CQ47" s="10" t="s">
        <v>7</v>
      </c>
      <c r="CR47" s="10"/>
      <c r="CS47" s="10"/>
      <c r="CT47" s="10"/>
      <c r="CU47" s="79"/>
      <c r="CV47" s="13">
        <f t="shared" si="64"/>
        <v>2</v>
      </c>
      <c r="CW47" s="16">
        <f t="shared" si="0"/>
        <v>0</v>
      </c>
      <c r="CX47" s="13">
        <f t="shared" si="10"/>
        <v>4</v>
      </c>
      <c r="CY47" s="13">
        <f t="shared" si="11"/>
        <v>0</v>
      </c>
      <c r="CZ47" s="13">
        <f t="shared" si="1"/>
        <v>0</v>
      </c>
      <c r="DA47" s="13">
        <f t="shared" si="12"/>
        <v>0</v>
      </c>
      <c r="DB47" s="13">
        <f t="shared" si="13"/>
        <v>0</v>
      </c>
      <c r="DC47" s="13">
        <f t="shared" si="14"/>
        <v>0</v>
      </c>
      <c r="DD47" s="13">
        <f t="shared" si="15"/>
        <v>0</v>
      </c>
      <c r="DE47" s="13">
        <f t="shared" si="2"/>
        <v>2</v>
      </c>
      <c r="DF47" s="13">
        <f t="shared" si="16"/>
        <v>0</v>
      </c>
      <c r="DG47" s="13">
        <f t="shared" si="17"/>
        <v>1</v>
      </c>
      <c r="DH47" s="13">
        <f t="shared" si="18"/>
        <v>1</v>
      </c>
      <c r="DI47" s="13">
        <f t="shared" si="19"/>
        <v>4</v>
      </c>
      <c r="DJ47" s="13">
        <f t="shared" si="20"/>
        <v>0</v>
      </c>
      <c r="DK47" s="13">
        <f t="shared" si="21"/>
        <v>0</v>
      </c>
      <c r="DL47" s="13">
        <f t="shared" si="3"/>
        <v>0</v>
      </c>
      <c r="DM47" s="13">
        <f t="shared" si="4"/>
        <v>0</v>
      </c>
      <c r="DN47" s="13">
        <f t="shared" si="5"/>
        <v>0</v>
      </c>
      <c r="DO47" s="13">
        <f t="shared" si="6"/>
        <v>0</v>
      </c>
      <c r="DP47" s="13">
        <f t="shared" si="7"/>
        <v>0</v>
      </c>
      <c r="DQ47" s="13">
        <f t="shared" si="22"/>
        <v>0</v>
      </c>
      <c r="DR47" s="13">
        <f t="shared" si="8"/>
        <v>0</v>
      </c>
      <c r="DS47" s="13">
        <f t="shared" si="8"/>
        <v>0</v>
      </c>
      <c r="DT47">
        <f t="shared" si="159"/>
        <v>14</v>
      </c>
    </row>
    <row r="48" spans="1:124" ht="18" customHeight="1" x14ac:dyDescent="0.25">
      <c r="B48" s="5"/>
      <c r="D48" s="71" t="s">
        <v>99</v>
      </c>
      <c r="E48" s="27"/>
      <c r="F48" s="10"/>
      <c r="G48" s="10"/>
      <c r="H48" s="10"/>
      <c r="I48" s="10"/>
      <c r="J48" s="79"/>
      <c r="K48" s="10"/>
      <c r="L48" s="10"/>
      <c r="M48" s="10"/>
      <c r="N48" s="10"/>
      <c r="O48" s="10"/>
      <c r="P48" s="79"/>
      <c r="Q48" s="10"/>
      <c r="R48" s="11"/>
      <c r="S48" s="10"/>
      <c r="T48" s="10"/>
      <c r="U48" s="10"/>
      <c r="V48" s="79"/>
      <c r="W48" s="11"/>
      <c r="X48" s="10"/>
      <c r="Y48" s="10"/>
      <c r="Z48" s="10"/>
      <c r="AA48" s="10"/>
      <c r="AB48" s="79"/>
      <c r="AC48" s="10"/>
      <c r="AD48" s="10" t="s">
        <v>11</v>
      </c>
      <c r="AE48" s="11"/>
      <c r="AF48" s="10" t="s">
        <v>35</v>
      </c>
      <c r="AG48" s="10"/>
      <c r="AH48" s="79"/>
      <c r="AI48" s="10"/>
      <c r="AJ48" s="10" t="s">
        <v>120</v>
      </c>
      <c r="AK48" s="10"/>
      <c r="AL48" s="10"/>
      <c r="AM48" s="10"/>
      <c r="AN48" s="79"/>
      <c r="AO48" s="10"/>
      <c r="AP48" s="84"/>
      <c r="AQ48" s="11"/>
      <c r="AR48" s="84" t="s">
        <v>5</v>
      </c>
      <c r="AS48" s="10"/>
      <c r="AT48" s="79"/>
      <c r="AU48" s="84" t="s">
        <v>35</v>
      </c>
      <c r="AV48" s="10"/>
      <c r="AW48" s="10" t="s">
        <v>11</v>
      </c>
      <c r="AX48" s="10"/>
      <c r="AY48" s="10"/>
      <c r="AZ48" s="79"/>
      <c r="BA48" s="10" t="s">
        <v>7</v>
      </c>
      <c r="BB48" s="10"/>
      <c r="BC48" s="10"/>
      <c r="BD48" s="10"/>
      <c r="BE48" s="79"/>
      <c r="BF48" s="10"/>
      <c r="BG48" s="10"/>
      <c r="BH48" s="10"/>
      <c r="BI48" s="10"/>
      <c r="BJ48" s="10" t="s">
        <v>35</v>
      </c>
      <c r="BK48" s="79"/>
      <c r="BL48" s="10" t="s">
        <v>46</v>
      </c>
      <c r="BM48" s="10"/>
      <c r="BN48" s="10"/>
      <c r="BO48" s="10"/>
      <c r="BP48" s="10"/>
      <c r="BQ48" s="79"/>
      <c r="BR48" s="10"/>
      <c r="BS48" s="10"/>
      <c r="BT48" s="10" t="s">
        <v>11</v>
      </c>
      <c r="BU48" s="10"/>
      <c r="BV48" s="10"/>
      <c r="BW48" s="79"/>
      <c r="BX48" s="10"/>
      <c r="BY48" s="10"/>
      <c r="BZ48" s="10"/>
      <c r="CA48" s="10"/>
      <c r="CB48" s="10"/>
      <c r="CC48" s="79"/>
      <c r="CD48" s="10"/>
      <c r="CE48" s="10" t="s">
        <v>43</v>
      </c>
      <c r="CF48" s="10"/>
      <c r="CG48" s="10" t="s">
        <v>120</v>
      </c>
      <c r="CH48" s="10"/>
      <c r="CI48" s="79"/>
      <c r="CJ48" s="18"/>
      <c r="CK48" s="84" t="s">
        <v>5</v>
      </c>
      <c r="CL48" s="10"/>
      <c r="CM48" s="10" t="s">
        <v>11</v>
      </c>
      <c r="CN48" s="85" t="s">
        <v>35</v>
      </c>
      <c r="CO48" s="79"/>
      <c r="CP48" s="10"/>
      <c r="CQ48" s="10"/>
      <c r="CR48" s="10" t="s">
        <v>7</v>
      </c>
      <c r="CS48" s="10"/>
      <c r="CT48" s="10"/>
      <c r="CU48" s="79"/>
      <c r="CV48" s="13">
        <f t="shared" ref="CV48:CV49" si="160">COUNTIF(E48:CU48,"РУС")</f>
        <v>2</v>
      </c>
      <c r="CW48" s="16">
        <v>2</v>
      </c>
      <c r="CX48" s="13">
        <f t="shared" ref="CX48:CX49" si="161">COUNTIF(E48:CU48,"АЛГ")</f>
        <v>4</v>
      </c>
      <c r="CY48" s="13">
        <f t="shared" ref="CY48:CY49" si="162">COUNTIF(E48:CU48,"ГЕМ")</f>
        <v>0</v>
      </c>
      <c r="CZ48" s="13">
        <f t="shared" ref="CZ48:CZ49" si="163">COUNTIF(E48:CU48,"ВИС")</f>
        <v>0</v>
      </c>
      <c r="DA48" s="13">
        <f t="shared" ref="DA48:DA49" si="164">COUNTIF(E48:CU48,"БИО")</f>
        <v>0</v>
      </c>
      <c r="DB48" s="13">
        <f t="shared" ref="DB48:DB49" si="165">COUNTIF(E48:CU48,"ГЕО")</f>
        <v>0</v>
      </c>
      <c r="DC48" s="13">
        <f t="shared" ref="DC48:DC49" si="166">COUNTIF(E48:CU48,"ИНФ")</f>
        <v>0</v>
      </c>
      <c r="DD48" s="13">
        <f t="shared" ref="DD48:DD49" si="167">COUNTIF(E48:CU48,"ИСТ")</f>
        <v>0</v>
      </c>
      <c r="DE48" s="13">
        <f t="shared" ref="DE48:DE49" si="168">COUNTIF(E48:CU48,"ЛИТ")</f>
        <v>2</v>
      </c>
      <c r="DF48" s="13">
        <f t="shared" ref="DF48:DF49" si="169">COUNTIF(E48:CU48,"ОБЩ")</f>
        <v>0</v>
      </c>
      <c r="DG48" s="13">
        <f t="shared" ref="DG48:DG49" si="170">COUNTIF(E48:CU48,"ФИЗ")</f>
        <v>1</v>
      </c>
      <c r="DH48" s="13">
        <f t="shared" ref="DH48:DH49" si="171">COUNTIF(E48:CU48,"ХИМ")</f>
        <v>1</v>
      </c>
      <c r="DI48" s="13">
        <f t="shared" ref="DI48:DI49" si="172">COUNTIF(E48:CU48,"АНГ")</f>
        <v>4</v>
      </c>
      <c r="DJ48" s="13">
        <f t="shared" ref="DJ48:DJ49" si="173">COUNTIF(E48:CU48,"НЕМ")</f>
        <v>0</v>
      </c>
      <c r="DK48" s="13">
        <f t="shared" ref="DK48:DK49" si="174">COUNTIF(E48:CU48,"ФРА")</f>
        <v>0</v>
      </c>
      <c r="DL48" s="13">
        <f t="shared" ref="DL48:DL49" si="175">COUNTIF(E48:CU48,"ОКР")</f>
        <v>0</v>
      </c>
      <c r="DM48" s="13">
        <f t="shared" ref="DM48:DM49" si="176">COUNTIF(E48:CU48,"ИЗО")</f>
        <v>0</v>
      </c>
      <c r="DN48" s="13">
        <f t="shared" ref="DN48:DN49" si="177">COUNTIF(E48:CU48,"КУБ")</f>
        <v>0</v>
      </c>
      <c r="DO48" s="13">
        <f t="shared" ref="DO48:DO49" si="178">COUNTIF(E48:CU48,"МУЗ")</f>
        <v>0</v>
      </c>
      <c r="DP48" s="13">
        <f t="shared" ref="DP48:DP49" si="179">COUNTIF(E48:CU48,"ОБЗ")</f>
        <v>0</v>
      </c>
      <c r="DQ48" s="13">
        <f t="shared" ref="DQ48:DQ49" si="180">COUNTIF(E48:CU48,"ТЕХ")</f>
        <v>0</v>
      </c>
      <c r="DR48" s="13">
        <f t="shared" ref="DR48:DS49" si="181">COUNTIF(E48:CU48,"ФЗР")</f>
        <v>0</v>
      </c>
      <c r="DS48" s="13">
        <f t="shared" si="181"/>
        <v>0</v>
      </c>
      <c r="DT48">
        <f t="shared" si="159"/>
        <v>16</v>
      </c>
    </row>
    <row r="49" spans="1:124" ht="18" customHeight="1" x14ac:dyDescent="0.25">
      <c r="B49" s="5"/>
      <c r="D49" s="71"/>
      <c r="E49" s="27"/>
      <c r="F49" s="10"/>
      <c r="G49" s="10"/>
      <c r="H49" s="10"/>
      <c r="I49" s="10"/>
      <c r="J49" s="79"/>
      <c r="K49" s="10"/>
      <c r="L49" s="10"/>
      <c r="M49" s="10"/>
      <c r="N49" s="10"/>
      <c r="O49" s="10"/>
      <c r="P49" s="79"/>
      <c r="Q49" s="10"/>
      <c r="R49" s="11"/>
      <c r="S49" s="10"/>
      <c r="T49" s="10"/>
      <c r="U49" s="10"/>
      <c r="V49" s="79"/>
      <c r="W49" s="11"/>
      <c r="X49" s="10"/>
      <c r="Y49" s="10"/>
      <c r="Z49" s="10"/>
      <c r="AA49" s="10"/>
      <c r="AB49" s="79"/>
      <c r="AC49" s="10"/>
      <c r="AD49" s="10"/>
      <c r="AE49" s="11"/>
      <c r="AF49" s="10"/>
      <c r="AG49" s="10"/>
      <c r="AH49" s="79"/>
      <c r="AI49" s="10"/>
      <c r="AJ49" s="10"/>
      <c r="AK49" s="10"/>
      <c r="AL49" s="10"/>
      <c r="AM49" s="10"/>
      <c r="AN49" s="79"/>
      <c r="AO49" s="10"/>
      <c r="AP49" s="84"/>
      <c r="AQ49" s="11"/>
      <c r="AR49" s="84"/>
      <c r="AS49" s="10"/>
      <c r="AT49" s="79"/>
      <c r="AU49" s="10"/>
      <c r="AV49" s="10"/>
      <c r="AW49" s="10"/>
      <c r="AX49" s="10"/>
      <c r="AY49" s="10"/>
      <c r="AZ49" s="79"/>
      <c r="BA49" s="10"/>
      <c r="BB49" s="10"/>
      <c r="BC49" s="10"/>
      <c r="BD49" s="10"/>
      <c r="BE49" s="79"/>
      <c r="BF49" s="10"/>
      <c r="BG49" s="10"/>
      <c r="BH49" s="10"/>
      <c r="BI49" s="10"/>
      <c r="BJ49" s="10"/>
      <c r="BK49" s="79"/>
      <c r="BL49" s="10"/>
      <c r="BM49" s="10"/>
      <c r="BN49" s="10"/>
      <c r="BO49" s="10"/>
      <c r="BP49" s="10"/>
      <c r="BQ49" s="79"/>
      <c r="BR49" s="10"/>
      <c r="BS49" s="10"/>
      <c r="BT49" s="10" t="s">
        <v>11</v>
      </c>
      <c r="BU49" s="10"/>
      <c r="BV49" s="10"/>
      <c r="BW49" s="79"/>
      <c r="BX49" s="10"/>
      <c r="BY49" s="10"/>
      <c r="BZ49" s="10"/>
      <c r="CA49" s="10"/>
      <c r="CB49" s="10"/>
      <c r="CC49" s="79"/>
      <c r="CD49" s="10"/>
      <c r="CE49" s="10"/>
      <c r="CF49" s="10"/>
      <c r="CG49" s="10"/>
      <c r="CH49" s="10"/>
      <c r="CI49" s="79"/>
      <c r="CJ49" s="18"/>
      <c r="CK49" s="10"/>
      <c r="CL49" s="84"/>
      <c r="CM49" s="18"/>
      <c r="CN49" s="85"/>
      <c r="CO49" s="79"/>
      <c r="CP49" s="10"/>
      <c r="CQ49" s="10"/>
      <c r="CR49" s="10"/>
      <c r="CS49" s="10"/>
      <c r="CT49" s="10"/>
      <c r="CU49" s="79"/>
      <c r="CV49" s="13">
        <f t="shared" si="160"/>
        <v>0</v>
      </c>
      <c r="CW49" s="16">
        <f t="shared" ref="CW49" si="182">COUNTIF(E49:CU49,"МАТ")</f>
        <v>0</v>
      </c>
      <c r="CX49" s="13">
        <f t="shared" si="161"/>
        <v>0</v>
      </c>
      <c r="CY49" s="13">
        <f t="shared" si="162"/>
        <v>0</v>
      </c>
      <c r="CZ49" s="13">
        <f t="shared" si="163"/>
        <v>0</v>
      </c>
      <c r="DA49" s="13">
        <f t="shared" si="164"/>
        <v>0</v>
      </c>
      <c r="DB49" s="13">
        <f t="shared" si="165"/>
        <v>0</v>
      </c>
      <c r="DC49" s="13">
        <f t="shared" si="166"/>
        <v>0</v>
      </c>
      <c r="DD49" s="13">
        <f t="shared" si="167"/>
        <v>0</v>
      </c>
      <c r="DE49" s="13">
        <f t="shared" si="168"/>
        <v>0</v>
      </c>
      <c r="DF49" s="13">
        <f t="shared" si="169"/>
        <v>0</v>
      </c>
      <c r="DG49" s="13">
        <f t="shared" si="170"/>
        <v>0</v>
      </c>
      <c r="DH49" s="13">
        <f t="shared" si="171"/>
        <v>0</v>
      </c>
      <c r="DI49" s="13">
        <f t="shared" si="172"/>
        <v>1</v>
      </c>
      <c r="DJ49" s="13">
        <f t="shared" si="173"/>
        <v>0</v>
      </c>
      <c r="DK49" s="13">
        <f t="shared" si="174"/>
        <v>0</v>
      </c>
      <c r="DL49" s="13">
        <f t="shared" si="175"/>
        <v>0</v>
      </c>
      <c r="DM49" s="13">
        <f t="shared" si="176"/>
        <v>0</v>
      </c>
      <c r="DN49" s="13">
        <f t="shared" si="177"/>
        <v>0</v>
      </c>
      <c r="DO49" s="13">
        <f t="shared" si="178"/>
        <v>0</v>
      </c>
      <c r="DP49" s="13">
        <f t="shared" si="179"/>
        <v>0</v>
      </c>
      <c r="DQ49" s="13">
        <f t="shared" si="180"/>
        <v>0</v>
      </c>
      <c r="DR49" s="13">
        <f t="shared" si="181"/>
        <v>0</v>
      </c>
      <c r="DS49" s="13">
        <f t="shared" si="181"/>
        <v>0</v>
      </c>
      <c r="DT49">
        <f t="shared" si="159"/>
        <v>1</v>
      </c>
    </row>
    <row r="50" spans="1:124" s="44" customFormat="1" ht="18" customHeight="1" x14ac:dyDescent="0.25">
      <c r="A50" s="53"/>
      <c r="B50" s="53"/>
      <c r="D50" s="71"/>
      <c r="E50" s="52"/>
      <c r="F50" s="45"/>
      <c r="G50" s="45"/>
      <c r="H50" s="45"/>
      <c r="I50" s="45"/>
      <c r="J50" s="79"/>
      <c r="K50" s="45"/>
      <c r="L50" s="45"/>
      <c r="M50" s="45"/>
      <c r="N50" s="45"/>
      <c r="O50" s="45"/>
      <c r="P50" s="79"/>
      <c r="Q50" s="45"/>
      <c r="R50" s="47"/>
      <c r="S50" s="45"/>
      <c r="T50" s="45"/>
      <c r="U50" s="45"/>
      <c r="V50" s="79"/>
      <c r="W50" s="47"/>
      <c r="X50" s="45"/>
      <c r="Y50" s="45"/>
      <c r="Z50" s="45"/>
      <c r="AA50" s="45"/>
      <c r="AB50" s="79"/>
      <c r="AC50" s="45"/>
      <c r="AD50" s="54"/>
      <c r="AE50" s="47"/>
      <c r="AF50" s="45"/>
      <c r="AG50" s="45"/>
      <c r="AH50" s="79"/>
      <c r="AI50" s="45"/>
      <c r="AJ50" s="45"/>
      <c r="AK50" s="45"/>
      <c r="AL50" s="45"/>
      <c r="AM50" s="45"/>
      <c r="AN50" s="79"/>
      <c r="AO50" s="45"/>
      <c r="AP50" s="45"/>
      <c r="AQ50" s="45"/>
      <c r="AR50" s="45"/>
      <c r="AS50" s="45"/>
      <c r="AT50" s="79"/>
      <c r="AU50" s="45"/>
      <c r="AV50" s="45"/>
      <c r="AW50" s="45"/>
      <c r="AX50" s="45"/>
      <c r="AY50" s="45"/>
      <c r="AZ50" s="79"/>
      <c r="BA50" s="45"/>
      <c r="BB50" s="45"/>
      <c r="BC50" s="45"/>
      <c r="BD50" s="45"/>
      <c r="BE50" s="79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79"/>
      <c r="BR50" s="45"/>
      <c r="BS50" s="45"/>
      <c r="BT50" s="45"/>
      <c r="BU50" s="45"/>
      <c r="BV50" s="45"/>
      <c r="BW50" s="79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55"/>
      <c r="CK50" s="45"/>
      <c r="CL50" s="45"/>
      <c r="CM50" s="55"/>
      <c r="CN50" s="45"/>
      <c r="CO50" s="45"/>
      <c r="CP50" s="45"/>
      <c r="CQ50" s="45"/>
      <c r="CR50" s="45"/>
      <c r="CS50" s="45"/>
      <c r="CT50" s="45"/>
      <c r="CU50" s="45"/>
      <c r="CV50" s="48"/>
      <c r="CW50" s="49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93"/>
    </row>
    <row r="51" spans="1:124" ht="18" customHeight="1" x14ac:dyDescent="0.25">
      <c r="B51" s="5"/>
      <c r="D51" s="70" t="s">
        <v>55</v>
      </c>
      <c r="E51" s="27"/>
      <c r="F51" s="10"/>
      <c r="G51" s="10"/>
      <c r="H51" s="10"/>
      <c r="I51" s="10"/>
      <c r="J51" s="79"/>
      <c r="K51" s="10"/>
      <c r="L51" s="10"/>
      <c r="M51" s="10"/>
      <c r="N51" s="10"/>
      <c r="O51" s="10"/>
      <c r="P51" s="79"/>
      <c r="Q51" s="10" t="s">
        <v>46</v>
      </c>
      <c r="R51" s="11"/>
      <c r="S51" s="10"/>
      <c r="T51" s="10"/>
      <c r="U51" s="10"/>
      <c r="V51" s="79"/>
      <c r="W51" s="10" t="s">
        <v>35</v>
      </c>
      <c r="X51" s="10"/>
      <c r="Y51" s="10" t="s">
        <v>11</v>
      </c>
      <c r="Z51" s="10"/>
      <c r="AA51" s="10"/>
      <c r="AB51" s="79"/>
      <c r="AC51" s="10"/>
      <c r="AD51" s="18" t="s">
        <v>43</v>
      </c>
      <c r="AE51" s="11"/>
      <c r="AF51" s="10"/>
      <c r="AG51" s="10"/>
      <c r="AH51" s="79"/>
      <c r="AI51" s="10"/>
      <c r="AJ51" s="10"/>
      <c r="AK51" s="10"/>
      <c r="AL51" s="10"/>
      <c r="AM51" s="10"/>
      <c r="AN51" s="79"/>
      <c r="AO51" s="10"/>
      <c r="AP51" s="10"/>
      <c r="AQ51" s="84" t="s">
        <v>5</v>
      </c>
      <c r="AR51" s="11"/>
      <c r="AS51" s="84" t="s">
        <v>35</v>
      </c>
      <c r="AT51" s="79"/>
      <c r="AU51" s="10"/>
      <c r="AV51" s="10"/>
      <c r="AW51" s="10" t="s">
        <v>11</v>
      </c>
      <c r="AX51" s="10"/>
      <c r="AY51" s="10"/>
      <c r="AZ51" s="79"/>
      <c r="BA51" s="10"/>
      <c r="BB51" s="10" t="s">
        <v>46</v>
      </c>
      <c r="BC51" s="10" t="s">
        <v>37</v>
      </c>
      <c r="BD51" s="10"/>
      <c r="BE51" s="79"/>
      <c r="BF51" s="10"/>
      <c r="BG51" s="10"/>
      <c r="BH51" s="10"/>
      <c r="BI51" s="10"/>
      <c r="BJ51" s="10" t="s">
        <v>35</v>
      </c>
      <c r="BK51" s="79"/>
      <c r="BL51" s="10"/>
      <c r="BM51" s="10"/>
      <c r="BN51" s="10" t="s">
        <v>11</v>
      </c>
      <c r="BO51" s="10"/>
      <c r="BP51" s="10"/>
      <c r="BQ51" s="79"/>
      <c r="BR51" s="10"/>
      <c r="BS51" s="18" t="s">
        <v>43</v>
      </c>
      <c r="BT51" s="10"/>
      <c r="BU51" s="10"/>
      <c r="BV51" s="10"/>
      <c r="BW51" s="79"/>
      <c r="BX51" s="10"/>
      <c r="BY51" s="10"/>
      <c r="BZ51" s="10" t="s">
        <v>35</v>
      </c>
      <c r="CA51" s="10"/>
      <c r="CB51" s="10"/>
      <c r="CC51" s="79"/>
      <c r="CD51" s="10"/>
      <c r="CE51" s="10"/>
      <c r="CF51" s="10"/>
      <c r="CG51" s="10" t="s">
        <v>11</v>
      </c>
      <c r="CH51" s="10"/>
      <c r="CI51" s="79"/>
      <c r="CJ51" s="18"/>
      <c r="CK51" s="10" t="s">
        <v>7</v>
      </c>
      <c r="CL51" s="84" t="s">
        <v>5</v>
      </c>
      <c r="CM51" s="18"/>
      <c r="CN51" s="85" t="s">
        <v>9</v>
      </c>
      <c r="CO51" s="79"/>
      <c r="CP51" s="10"/>
      <c r="CQ51" s="10"/>
      <c r="CR51" s="10"/>
      <c r="CS51" s="10"/>
      <c r="CT51" s="10"/>
      <c r="CU51" s="79"/>
      <c r="CV51" s="13">
        <f t="shared" si="64"/>
        <v>2</v>
      </c>
      <c r="CW51" s="16">
        <f t="shared" si="0"/>
        <v>1</v>
      </c>
      <c r="CX51" s="13">
        <f t="shared" si="10"/>
        <v>4</v>
      </c>
      <c r="CY51" s="13">
        <f t="shared" si="11"/>
        <v>1</v>
      </c>
      <c r="CZ51" s="13">
        <f t="shared" si="1"/>
        <v>0</v>
      </c>
      <c r="DA51" s="13">
        <f t="shared" si="12"/>
        <v>0</v>
      </c>
      <c r="DB51" s="13">
        <f t="shared" si="13"/>
        <v>0</v>
      </c>
      <c r="DC51" s="13">
        <f t="shared" si="14"/>
        <v>0</v>
      </c>
      <c r="DD51" s="13">
        <f t="shared" si="15"/>
        <v>0</v>
      </c>
      <c r="DE51" s="13">
        <f t="shared" si="2"/>
        <v>1</v>
      </c>
      <c r="DF51" s="13">
        <f t="shared" si="16"/>
        <v>0</v>
      </c>
      <c r="DG51" s="13">
        <f t="shared" si="17"/>
        <v>2</v>
      </c>
      <c r="DH51" s="13">
        <f t="shared" si="18"/>
        <v>2</v>
      </c>
      <c r="DI51" s="13">
        <f t="shared" si="19"/>
        <v>4</v>
      </c>
      <c r="DJ51" s="13">
        <f t="shared" si="20"/>
        <v>0</v>
      </c>
      <c r="DK51" s="13">
        <f t="shared" si="21"/>
        <v>0</v>
      </c>
      <c r="DL51" s="13">
        <f t="shared" si="3"/>
        <v>0</v>
      </c>
      <c r="DM51" s="13">
        <f t="shared" si="4"/>
        <v>0</v>
      </c>
      <c r="DN51" s="13">
        <f t="shared" si="5"/>
        <v>0</v>
      </c>
      <c r="DO51" s="13">
        <f t="shared" si="6"/>
        <v>0</v>
      </c>
      <c r="DP51" s="13">
        <f t="shared" si="7"/>
        <v>0</v>
      </c>
      <c r="DQ51" s="13">
        <f t="shared" si="22"/>
        <v>0</v>
      </c>
      <c r="DR51" s="13">
        <f t="shared" si="8"/>
        <v>0</v>
      </c>
      <c r="DS51" s="13">
        <f t="shared" si="8"/>
        <v>0</v>
      </c>
      <c r="DT51">
        <f>SUM(CV51:DS51)</f>
        <v>17</v>
      </c>
    </row>
    <row r="52" spans="1:124" ht="18" customHeight="1" x14ac:dyDescent="0.25">
      <c r="B52" s="5"/>
      <c r="D52" s="70" t="s">
        <v>56</v>
      </c>
      <c r="E52" s="27"/>
      <c r="F52" s="10"/>
      <c r="G52" s="10"/>
      <c r="H52" s="10"/>
      <c r="I52" s="10"/>
      <c r="J52" s="79"/>
      <c r="K52" s="10"/>
      <c r="L52" s="10"/>
      <c r="M52" s="10"/>
      <c r="N52" s="10"/>
      <c r="O52" s="10"/>
      <c r="P52" s="79"/>
      <c r="Q52" s="10"/>
      <c r="R52" s="11" t="s">
        <v>46</v>
      </c>
      <c r="S52" s="10"/>
      <c r="T52" s="11"/>
      <c r="U52" s="10"/>
      <c r="V52" s="79"/>
      <c r="W52" s="10" t="s">
        <v>35</v>
      </c>
      <c r="X52" s="10"/>
      <c r="Y52" s="10" t="s">
        <v>11</v>
      </c>
      <c r="Z52" s="10"/>
      <c r="AA52" s="10"/>
      <c r="AB52" s="79"/>
      <c r="AC52" s="10"/>
      <c r="AD52" s="18" t="s">
        <v>43</v>
      </c>
      <c r="AE52" s="11"/>
      <c r="AF52" s="10"/>
      <c r="AG52" s="10"/>
      <c r="AH52" s="79"/>
      <c r="AI52" s="10"/>
      <c r="AJ52" s="10"/>
      <c r="AK52" s="10"/>
      <c r="AL52" s="10"/>
      <c r="AM52" s="10"/>
      <c r="AN52" s="79"/>
      <c r="AO52" s="18"/>
      <c r="AP52" s="10"/>
      <c r="AQ52" s="84" t="s">
        <v>5</v>
      </c>
      <c r="AR52" s="11"/>
      <c r="AS52" s="84" t="s">
        <v>35</v>
      </c>
      <c r="AT52" s="79"/>
      <c r="AU52" s="10"/>
      <c r="AV52" s="10"/>
      <c r="AW52" s="10" t="s">
        <v>11</v>
      </c>
      <c r="AX52" s="10"/>
      <c r="AY52" s="10"/>
      <c r="AZ52" s="79"/>
      <c r="BA52" s="10"/>
      <c r="BB52" s="10"/>
      <c r="BC52" s="10" t="s">
        <v>37</v>
      </c>
      <c r="BD52" s="10" t="s">
        <v>46</v>
      </c>
      <c r="BE52" s="79"/>
      <c r="BF52" s="10"/>
      <c r="BG52" s="10"/>
      <c r="BH52" s="10"/>
      <c r="BI52" s="10"/>
      <c r="BJ52" s="10" t="s">
        <v>35</v>
      </c>
      <c r="BK52" s="79"/>
      <c r="BL52" s="10"/>
      <c r="BM52" s="10"/>
      <c r="BN52" s="10" t="s">
        <v>11</v>
      </c>
      <c r="BO52" s="10"/>
      <c r="BP52" s="10"/>
      <c r="BQ52" s="79"/>
      <c r="BR52" s="10"/>
      <c r="BS52" s="18" t="s">
        <v>43</v>
      </c>
      <c r="BT52" s="10"/>
      <c r="BU52" s="10"/>
      <c r="BV52" s="10"/>
      <c r="BW52" s="79"/>
      <c r="BX52" s="10"/>
      <c r="BY52" s="10"/>
      <c r="BZ52" s="10" t="s">
        <v>35</v>
      </c>
      <c r="CA52" s="10"/>
      <c r="CB52" s="10"/>
      <c r="CC52" s="79"/>
      <c r="CD52" s="10"/>
      <c r="CE52" s="10"/>
      <c r="CF52" s="10"/>
      <c r="CG52" s="10" t="s">
        <v>11</v>
      </c>
      <c r="CH52" s="10"/>
      <c r="CI52" s="79"/>
      <c r="CJ52" s="18"/>
      <c r="CK52" s="10" t="s">
        <v>7</v>
      </c>
      <c r="CL52" s="84" t="s">
        <v>5</v>
      </c>
      <c r="CM52" s="10"/>
      <c r="CN52" s="85" t="s">
        <v>9</v>
      </c>
      <c r="CO52" s="79"/>
      <c r="CP52" s="10"/>
      <c r="CQ52" s="10"/>
      <c r="CR52" s="10"/>
      <c r="CS52" s="10"/>
      <c r="CT52" s="10"/>
      <c r="CU52" s="79"/>
      <c r="CV52" s="13">
        <f t="shared" si="64"/>
        <v>2</v>
      </c>
      <c r="CW52" s="16">
        <f t="shared" si="0"/>
        <v>1</v>
      </c>
      <c r="CX52" s="13">
        <f t="shared" si="10"/>
        <v>4</v>
      </c>
      <c r="CY52" s="13">
        <f t="shared" si="11"/>
        <v>1</v>
      </c>
      <c r="CZ52" s="13">
        <f t="shared" si="1"/>
        <v>0</v>
      </c>
      <c r="DA52" s="13">
        <f t="shared" si="12"/>
        <v>0</v>
      </c>
      <c r="DB52" s="13">
        <f t="shared" si="13"/>
        <v>0</v>
      </c>
      <c r="DC52" s="13">
        <f t="shared" si="14"/>
        <v>0</v>
      </c>
      <c r="DD52" s="13">
        <f t="shared" si="15"/>
        <v>0</v>
      </c>
      <c r="DE52" s="13">
        <f t="shared" si="2"/>
        <v>1</v>
      </c>
      <c r="DF52" s="13">
        <f t="shared" si="16"/>
        <v>0</v>
      </c>
      <c r="DG52" s="13">
        <f t="shared" si="17"/>
        <v>2</v>
      </c>
      <c r="DH52" s="13">
        <f t="shared" si="18"/>
        <v>2</v>
      </c>
      <c r="DI52" s="13">
        <f t="shared" si="19"/>
        <v>4</v>
      </c>
      <c r="DJ52" s="13">
        <f t="shared" si="20"/>
        <v>0</v>
      </c>
      <c r="DK52" s="13">
        <f t="shared" si="21"/>
        <v>0</v>
      </c>
      <c r="DL52" s="13">
        <f t="shared" si="3"/>
        <v>0</v>
      </c>
      <c r="DM52" s="13">
        <f t="shared" si="4"/>
        <v>0</v>
      </c>
      <c r="DN52" s="13">
        <f t="shared" si="5"/>
        <v>0</v>
      </c>
      <c r="DO52" s="13">
        <f t="shared" si="6"/>
        <v>0</v>
      </c>
      <c r="DP52" s="13">
        <f t="shared" si="7"/>
        <v>0</v>
      </c>
      <c r="DQ52" s="13">
        <f t="shared" si="22"/>
        <v>0</v>
      </c>
      <c r="DR52" s="13">
        <f t="shared" si="8"/>
        <v>0</v>
      </c>
      <c r="DS52" s="13">
        <f t="shared" si="8"/>
        <v>0</v>
      </c>
      <c r="DT52">
        <f>SUM(CV52:DS52)</f>
        <v>17</v>
      </c>
    </row>
    <row r="53" spans="1:124" ht="18" customHeight="1" x14ac:dyDescent="0.25">
      <c r="B53" s="5"/>
      <c r="D53" s="70" t="s">
        <v>83</v>
      </c>
      <c r="E53" s="27"/>
      <c r="F53" s="10"/>
      <c r="G53" s="10"/>
      <c r="H53" s="10"/>
      <c r="I53" s="10"/>
      <c r="J53" s="79"/>
      <c r="K53" s="10"/>
      <c r="L53" s="10"/>
      <c r="M53" s="10"/>
      <c r="N53" s="10"/>
      <c r="O53" s="10"/>
      <c r="P53" s="79"/>
      <c r="Q53" s="10"/>
      <c r="R53" s="10" t="s">
        <v>46</v>
      </c>
      <c r="S53" s="10"/>
      <c r="T53" s="11"/>
      <c r="U53" s="10"/>
      <c r="V53" s="79"/>
      <c r="W53" s="10" t="s">
        <v>35</v>
      </c>
      <c r="X53" s="10"/>
      <c r="Y53" s="10" t="s">
        <v>11</v>
      </c>
      <c r="Z53" s="10"/>
      <c r="AA53" s="10"/>
      <c r="AB53" s="79"/>
      <c r="AC53" s="10"/>
      <c r="AD53" s="18" t="s">
        <v>43</v>
      </c>
      <c r="AE53" s="10"/>
      <c r="AF53" s="10"/>
      <c r="AG53" s="10"/>
      <c r="AH53" s="79"/>
      <c r="AI53" s="10"/>
      <c r="AJ53" s="10"/>
      <c r="AK53" s="10"/>
      <c r="AL53" s="10"/>
      <c r="AM53" s="10"/>
      <c r="AN53" s="79"/>
      <c r="AO53" s="18"/>
      <c r="AP53" s="10"/>
      <c r="AQ53" s="84" t="s">
        <v>5</v>
      </c>
      <c r="AR53" s="11"/>
      <c r="AS53" s="84" t="s">
        <v>35</v>
      </c>
      <c r="AT53" s="79"/>
      <c r="AU53" s="10"/>
      <c r="AV53" s="10"/>
      <c r="AW53" s="10" t="s">
        <v>11</v>
      </c>
      <c r="AX53" s="10"/>
      <c r="AY53" s="10"/>
      <c r="AZ53" s="79"/>
      <c r="BA53" s="10"/>
      <c r="BB53" s="10"/>
      <c r="BC53" s="10" t="s">
        <v>37</v>
      </c>
      <c r="BD53" s="10" t="s">
        <v>46</v>
      </c>
      <c r="BE53" s="79"/>
      <c r="BF53" s="10"/>
      <c r="BG53" s="10"/>
      <c r="BH53" s="10"/>
      <c r="BI53" s="10"/>
      <c r="BJ53" s="10" t="s">
        <v>35</v>
      </c>
      <c r="BK53" s="79"/>
      <c r="BL53" s="10"/>
      <c r="BM53" s="10"/>
      <c r="BN53" s="10" t="s">
        <v>11</v>
      </c>
      <c r="BO53" s="10"/>
      <c r="BP53" s="10"/>
      <c r="BQ53" s="79"/>
      <c r="BR53" s="10"/>
      <c r="BS53" s="18" t="s">
        <v>43</v>
      </c>
      <c r="BT53" s="10"/>
      <c r="BU53" s="10"/>
      <c r="BV53" s="10"/>
      <c r="BW53" s="79"/>
      <c r="BX53" s="10"/>
      <c r="BY53" s="10"/>
      <c r="BZ53" s="10" t="s">
        <v>35</v>
      </c>
      <c r="CA53" s="10"/>
      <c r="CB53" s="10"/>
      <c r="CC53" s="79"/>
      <c r="CD53" s="10"/>
      <c r="CE53" s="10"/>
      <c r="CF53" s="10"/>
      <c r="CG53" s="10" t="s">
        <v>11</v>
      </c>
      <c r="CH53" s="10"/>
      <c r="CI53" s="79"/>
      <c r="CJ53" s="18" t="s">
        <v>7</v>
      </c>
      <c r="CK53" s="18"/>
      <c r="CL53" s="84" t="s">
        <v>5</v>
      </c>
      <c r="CM53" s="10"/>
      <c r="CN53" s="85" t="s">
        <v>9</v>
      </c>
      <c r="CO53" s="79"/>
      <c r="CP53" s="10"/>
      <c r="CQ53" s="10"/>
      <c r="CR53" s="10"/>
      <c r="CS53" s="10"/>
      <c r="CT53" s="10"/>
      <c r="CU53" s="79"/>
      <c r="CV53" s="13">
        <f t="shared" si="64"/>
        <v>2</v>
      </c>
      <c r="CW53" s="16">
        <f t="shared" si="0"/>
        <v>1</v>
      </c>
      <c r="CX53" s="13">
        <f t="shared" si="10"/>
        <v>4</v>
      </c>
      <c r="CY53" s="13">
        <f t="shared" si="11"/>
        <v>1</v>
      </c>
      <c r="CZ53" s="13">
        <f t="shared" si="1"/>
        <v>0</v>
      </c>
      <c r="DA53" s="13">
        <f t="shared" si="12"/>
        <v>0</v>
      </c>
      <c r="DB53" s="13">
        <f t="shared" si="13"/>
        <v>0</v>
      </c>
      <c r="DC53" s="13">
        <f t="shared" si="14"/>
        <v>0</v>
      </c>
      <c r="DD53" s="13">
        <f t="shared" si="15"/>
        <v>0</v>
      </c>
      <c r="DE53" s="13">
        <f t="shared" si="2"/>
        <v>1</v>
      </c>
      <c r="DF53" s="13">
        <f t="shared" si="16"/>
        <v>0</v>
      </c>
      <c r="DG53" s="13">
        <f t="shared" si="17"/>
        <v>2</v>
      </c>
      <c r="DH53" s="13">
        <f t="shared" si="18"/>
        <v>2</v>
      </c>
      <c r="DI53" s="13">
        <f t="shared" si="19"/>
        <v>4</v>
      </c>
      <c r="DJ53" s="13">
        <f t="shared" si="20"/>
        <v>0</v>
      </c>
      <c r="DK53" s="13">
        <f t="shared" si="21"/>
        <v>0</v>
      </c>
      <c r="DL53" s="13">
        <f t="shared" si="3"/>
        <v>0</v>
      </c>
      <c r="DM53" s="13">
        <f t="shared" si="4"/>
        <v>0</v>
      </c>
      <c r="DN53" s="13">
        <f t="shared" si="5"/>
        <v>0</v>
      </c>
      <c r="DO53" s="13">
        <f t="shared" si="6"/>
        <v>0</v>
      </c>
      <c r="DP53" s="13">
        <f t="shared" si="7"/>
        <v>0</v>
      </c>
      <c r="DQ53" s="13">
        <f t="shared" si="22"/>
        <v>0</v>
      </c>
      <c r="DR53" s="13">
        <f t="shared" si="8"/>
        <v>0</v>
      </c>
      <c r="DS53" s="13">
        <f t="shared" si="8"/>
        <v>0</v>
      </c>
      <c r="DT53">
        <f>SUM(CV53:DS53)</f>
        <v>17</v>
      </c>
    </row>
    <row r="54" spans="1:124" ht="18" customHeight="1" x14ac:dyDescent="0.25">
      <c r="B54" s="5"/>
      <c r="D54" s="70" t="s">
        <v>100</v>
      </c>
      <c r="E54" s="27"/>
      <c r="F54" s="10"/>
      <c r="G54" s="10"/>
      <c r="H54" s="10"/>
      <c r="I54" s="10"/>
      <c r="J54" s="79"/>
      <c r="K54" s="10"/>
      <c r="L54" s="10"/>
      <c r="M54" s="10"/>
      <c r="N54" s="10"/>
      <c r="O54" s="10"/>
      <c r="P54" s="79"/>
      <c r="Q54" s="10"/>
      <c r="R54" s="10" t="s">
        <v>46</v>
      </c>
      <c r="S54" s="10"/>
      <c r="T54" s="11"/>
      <c r="U54" s="10"/>
      <c r="V54" s="79"/>
      <c r="W54" s="10" t="s">
        <v>35</v>
      </c>
      <c r="X54" s="10"/>
      <c r="Y54" s="10" t="s">
        <v>11</v>
      </c>
      <c r="Z54" s="10"/>
      <c r="AA54" s="10"/>
      <c r="AB54" s="79"/>
      <c r="AC54" s="10"/>
      <c r="AD54" s="18" t="s">
        <v>43</v>
      </c>
      <c r="AE54" s="10"/>
      <c r="AF54" s="10"/>
      <c r="AG54" s="10"/>
      <c r="AH54" s="79"/>
      <c r="AI54" s="10"/>
      <c r="AJ54" s="10"/>
      <c r="AK54" s="10"/>
      <c r="AL54" s="10"/>
      <c r="AM54" s="10"/>
      <c r="AN54" s="79"/>
      <c r="AO54" s="18"/>
      <c r="AP54" s="10"/>
      <c r="AQ54" s="84" t="s">
        <v>5</v>
      </c>
      <c r="AR54" s="11"/>
      <c r="AS54" s="84" t="s">
        <v>35</v>
      </c>
      <c r="AT54" s="79"/>
      <c r="AU54" s="10"/>
      <c r="AV54" s="10"/>
      <c r="AW54" s="10" t="s">
        <v>11</v>
      </c>
      <c r="AX54" s="10"/>
      <c r="AY54" s="10"/>
      <c r="AZ54" s="79"/>
      <c r="BA54" s="10"/>
      <c r="BB54" s="10"/>
      <c r="BC54" s="10" t="s">
        <v>37</v>
      </c>
      <c r="BD54" s="10" t="s">
        <v>46</v>
      </c>
      <c r="BE54" s="79"/>
      <c r="BF54" s="10"/>
      <c r="BG54" s="10"/>
      <c r="BH54" s="10"/>
      <c r="BI54" s="10"/>
      <c r="BJ54" s="10" t="s">
        <v>35</v>
      </c>
      <c r="BK54" s="79"/>
      <c r="BL54" s="10"/>
      <c r="BM54" s="10"/>
      <c r="BN54" s="10" t="s">
        <v>11</v>
      </c>
      <c r="BO54" s="10"/>
      <c r="BP54" s="10"/>
      <c r="BQ54" s="79"/>
      <c r="BR54" s="10"/>
      <c r="BS54" s="18" t="s">
        <v>43</v>
      </c>
      <c r="BT54" s="10"/>
      <c r="BU54" s="10"/>
      <c r="BV54" s="10"/>
      <c r="BW54" s="79"/>
      <c r="BX54" s="10"/>
      <c r="BY54" s="10"/>
      <c r="BZ54" s="10" t="s">
        <v>35</v>
      </c>
      <c r="CA54" s="10"/>
      <c r="CB54" s="10"/>
      <c r="CC54" s="79"/>
      <c r="CD54" s="10"/>
      <c r="CE54" s="10"/>
      <c r="CF54" s="10"/>
      <c r="CG54" s="10" t="s">
        <v>11</v>
      </c>
      <c r="CH54" s="10"/>
      <c r="CI54" s="79"/>
      <c r="CJ54" s="18"/>
      <c r="CK54" s="10" t="s">
        <v>7</v>
      </c>
      <c r="CL54" s="84" t="s">
        <v>5</v>
      </c>
      <c r="CM54" s="10"/>
      <c r="CN54" s="85" t="s">
        <v>9</v>
      </c>
      <c r="CO54" s="79"/>
      <c r="CP54" s="10"/>
      <c r="CQ54" s="10"/>
      <c r="CR54" s="10"/>
      <c r="CS54" s="10"/>
      <c r="CT54" s="10"/>
      <c r="CU54" s="79"/>
      <c r="CV54" s="13">
        <f t="shared" si="64"/>
        <v>2</v>
      </c>
      <c r="CW54" s="16">
        <f t="shared" si="0"/>
        <v>1</v>
      </c>
      <c r="CX54" s="13">
        <f t="shared" si="10"/>
        <v>4</v>
      </c>
      <c r="CY54" s="13">
        <f t="shared" si="11"/>
        <v>1</v>
      </c>
      <c r="CZ54" s="13">
        <f t="shared" si="1"/>
        <v>0</v>
      </c>
      <c r="DA54" s="13">
        <f t="shared" si="12"/>
        <v>0</v>
      </c>
      <c r="DB54" s="13">
        <f t="shared" si="13"/>
        <v>0</v>
      </c>
      <c r="DC54" s="13">
        <f t="shared" si="14"/>
        <v>0</v>
      </c>
      <c r="DD54" s="13">
        <f t="shared" si="15"/>
        <v>0</v>
      </c>
      <c r="DE54" s="13">
        <f t="shared" si="2"/>
        <v>1</v>
      </c>
      <c r="DF54" s="13">
        <f t="shared" si="16"/>
        <v>0</v>
      </c>
      <c r="DG54" s="13">
        <f t="shared" si="17"/>
        <v>2</v>
      </c>
      <c r="DH54" s="13">
        <f t="shared" si="18"/>
        <v>2</v>
      </c>
      <c r="DI54" s="13">
        <f t="shared" si="19"/>
        <v>4</v>
      </c>
      <c r="DJ54" s="13">
        <f t="shared" si="20"/>
        <v>0</v>
      </c>
      <c r="DK54" s="13">
        <f t="shared" si="21"/>
        <v>0</v>
      </c>
      <c r="DL54" s="13">
        <f t="shared" si="3"/>
        <v>0</v>
      </c>
      <c r="DM54" s="13">
        <f t="shared" si="4"/>
        <v>0</v>
      </c>
      <c r="DN54" s="13">
        <f t="shared" si="5"/>
        <v>0</v>
      </c>
      <c r="DO54" s="13">
        <f t="shared" si="6"/>
        <v>0</v>
      </c>
      <c r="DP54" s="13">
        <f t="shared" si="7"/>
        <v>0</v>
      </c>
      <c r="DQ54" s="13">
        <f t="shared" si="22"/>
        <v>0</v>
      </c>
      <c r="DR54" s="13">
        <f t="shared" si="8"/>
        <v>0</v>
      </c>
      <c r="DS54" s="13">
        <f t="shared" si="8"/>
        <v>0</v>
      </c>
      <c r="DT54">
        <f>SUM(CV54:DS54)</f>
        <v>17</v>
      </c>
    </row>
    <row r="55" spans="1:124" ht="18" customHeight="1" x14ac:dyDescent="0.25">
      <c r="B55" s="5"/>
      <c r="D55" s="70" t="s">
        <v>101</v>
      </c>
      <c r="E55" s="27"/>
      <c r="F55" s="10"/>
      <c r="G55" s="10"/>
      <c r="H55" s="10"/>
      <c r="I55" s="10"/>
      <c r="J55" s="79"/>
      <c r="K55" s="10"/>
      <c r="L55" s="10"/>
      <c r="M55" s="10"/>
      <c r="N55" s="10"/>
      <c r="O55" s="10"/>
      <c r="P55" s="79"/>
      <c r="Q55" s="10"/>
      <c r="R55" s="10" t="s">
        <v>46</v>
      </c>
      <c r="S55" s="10"/>
      <c r="T55" s="11"/>
      <c r="U55" s="10"/>
      <c r="V55" s="79"/>
      <c r="W55" s="10" t="s">
        <v>35</v>
      </c>
      <c r="X55" s="10"/>
      <c r="Y55" s="10" t="s">
        <v>11</v>
      </c>
      <c r="Z55" s="10"/>
      <c r="AA55" s="10"/>
      <c r="AB55" s="79"/>
      <c r="AC55" s="10"/>
      <c r="AD55" s="18" t="s">
        <v>43</v>
      </c>
      <c r="AE55" s="10"/>
      <c r="AF55" s="10"/>
      <c r="AG55" s="10"/>
      <c r="AH55" s="79"/>
      <c r="AI55" s="10"/>
      <c r="AJ55" s="10"/>
      <c r="AK55" s="10"/>
      <c r="AL55" s="10"/>
      <c r="AM55" s="10"/>
      <c r="AN55" s="79"/>
      <c r="AO55" s="18"/>
      <c r="AP55" s="10"/>
      <c r="AQ55" s="84" t="s">
        <v>5</v>
      </c>
      <c r="AR55" s="11"/>
      <c r="AS55" s="84" t="s">
        <v>35</v>
      </c>
      <c r="AT55" s="79"/>
      <c r="AU55" s="10"/>
      <c r="AV55" s="10"/>
      <c r="AW55" s="10" t="s">
        <v>11</v>
      </c>
      <c r="AX55" s="10"/>
      <c r="AY55" s="10"/>
      <c r="AZ55" s="79"/>
      <c r="BA55" s="10"/>
      <c r="BB55" s="10"/>
      <c r="BC55" s="10" t="s">
        <v>37</v>
      </c>
      <c r="BD55" s="10" t="s">
        <v>46</v>
      </c>
      <c r="BE55" s="79"/>
      <c r="BF55" s="10"/>
      <c r="BG55" s="10"/>
      <c r="BH55" s="10"/>
      <c r="BI55" s="10"/>
      <c r="BJ55" s="10" t="s">
        <v>35</v>
      </c>
      <c r="BK55" s="79"/>
      <c r="BL55" s="10"/>
      <c r="BM55" s="10"/>
      <c r="BN55" s="10" t="s">
        <v>11</v>
      </c>
      <c r="BO55" s="10"/>
      <c r="BP55" s="10"/>
      <c r="BQ55" s="79"/>
      <c r="BR55" s="10"/>
      <c r="BS55" s="18" t="s">
        <v>43</v>
      </c>
      <c r="BT55" s="10"/>
      <c r="BU55" s="10"/>
      <c r="BV55" s="10"/>
      <c r="BW55" s="79"/>
      <c r="BX55" s="10"/>
      <c r="BY55" s="10"/>
      <c r="BZ55" s="10" t="s">
        <v>35</v>
      </c>
      <c r="CA55" s="10"/>
      <c r="CB55" s="10"/>
      <c r="CC55" s="79"/>
      <c r="CD55" s="10"/>
      <c r="CE55" s="10"/>
      <c r="CF55" s="10"/>
      <c r="CG55" s="10" t="s">
        <v>11</v>
      </c>
      <c r="CH55" s="10"/>
      <c r="CI55" s="79"/>
      <c r="CJ55" s="18" t="s">
        <v>7</v>
      </c>
      <c r="CK55" s="18"/>
      <c r="CL55" s="84" t="s">
        <v>5</v>
      </c>
      <c r="CM55" s="10"/>
      <c r="CN55" s="85" t="s">
        <v>9</v>
      </c>
      <c r="CO55" s="79"/>
      <c r="CP55" s="10"/>
      <c r="CQ55" s="10"/>
      <c r="CR55" s="10"/>
      <c r="CS55" s="10"/>
      <c r="CT55" s="10"/>
      <c r="CU55" s="79"/>
      <c r="CV55" s="13">
        <f t="shared" si="64"/>
        <v>2</v>
      </c>
      <c r="CW55" s="16">
        <v>2</v>
      </c>
      <c r="CX55" s="13">
        <f t="shared" si="10"/>
        <v>4</v>
      </c>
      <c r="CY55" s="13">
        <f t="shared" si="11"/>
        <v>1</v>
      </c>
      <c r="CZ55" s="13">
        <f t="shared" si="1"/>
        <v>0</v>
      </c>
      <c r="DA55" s="13">
        <f t="shared" si="12"/>
        <v>0</v>
      </c>
      <c r="DB55" s="13">
        <f t="shared" si="13"/>
        <v>0</v>
      </c>
      <c r="DC55" s="13">
        <f t="shared" si="14"/>
        <v>0</v>
      </c>
      <c r="DD55" s="13">
        <f t="shared" si="15"/>
        <v>0</v>
      </c>
      <c r="DE55" s="13">
        <f t="shared" si="2"/>
        <v>1</v>
      </c>
      <c r="DF55" s="13">
        <f t="shared" si="16"/>
        <v>0</v>
      </c>
      <c r="DG55" s="13">
        <f t="shared" si="17"/>
        <v>2</v>
      </c>
      <c r="DH55" s="13">
        <f t="shared" si="18"/>
        <v>2</v>
      </c>
      <c r="DI55" s="13">
        <f t="shared" si="19"/>
        <v>4</v>
      </c>
      <c r="DJ55" s="13">
        <f t="shared" si="20"/>
        <v>0</v>
      </c>
      <c r="DK55" s="13">
        <f t="shared" si="21"/>
        <v>0</v>
      </c>
      <c r="DL55" s="13">
        <f t="shared" si="3"/>
        <v>0</v>
      </c>
      <c r="DM55" s="13">
        <f t="shared" si="4"/>
        <v>0</v>
      </c>
      <c r="DN55" s="13">
        <f t="shared" si="5"/>
        <v>0</v>
      </c>
      <c r="DO55" s="13">
        <f t="shared" si="6"/>
        <v>0</v>
      </c>
      <c r="DP55" s="13">
        <f t="shared" si="7"/>
        <v>0</v>
      </c>
      <c r="DQ55" s="13">
        <f t="shared" si="22"/>
        <v>0</v>
      </c>
      <c r="DR55" s="13">
        <f t="shared" si="8"/>
        <v>0</v>
      </c>
      <c r="DS55" s="13">
        <f t="shared" si="8"/>
        <v>0</v>
      </c>
      <c r="DT55">
        <f>SUM(CV55:DS55)</f>
        <v>18</v>
      </c>
    </row>
    <row r="56" spans="1:124" s="44" customFormat="1" ht="18" customHeight="1" x14ac:dyDescent="0.25">
      <c r="A56" s="53"/>
      <c r="B56" s="53"/>
      <c r="D56" s="70"/>
      <c r="E56" s="52"/>
      <c r="F56" s="45"/>
      <c r="G56" s="45"/>
      <c r="H56" s="45"/>
      <c r="I56" s="45"/>
      <c r="J56" s="79"/>
      <c r="K56" s="45"/>
      <c r="L56" s="45"/>
      <c r="M56" s="45"/>
      <c r="N56" s="45"/>
      <c r="O56" s="45"/>
      <c r="P56" s="79"/>
      <c r="Q56" s="45"/>
      <c r="R56" s="45"/>
      <c r="S56" s="45"/>
      <c r="T56" s="47"/>
      <c r="U56" s="45"/>
      <c r="V56" s="79"/>
      <c r="W56" s="45"/>
      <c r="X56" s="45"/>
      <c r="Y56" s="47"/>
      <c r="Z56" s="45"/>
      <c r="AA56" s="45"/>
      <c r="AB56" s="79"/>
      <c r="AC56" s="45"/>
      <c r="AD56" s="45"/>
      <c r="AE56" s="45"/>
      <c r="AF56" s="45"/>
      <c r="AG56" s="45"/>
      <c r="AH56" s="79"/>
      <c r="AI56" s="45"/>
      <c r="AJ56" s="45"/>
      <c r="AK56" s="45"/>
      <c r="AL56" s="45"/>
      <c r="AM56" s="45"/>
      <c r="AN56" s="79"/>
      <c r="AO56" s="55"/>
      <c r="AP56" s="45"/>
      <c r="AQ56" s="45"/>
      <c r="AR56" s="45"/>
      <c r="AS56" s="45"/>
      <c r="AT56" s="79"/>
      <c r="AU56" s="45"/>
      <c r="AV56" s="45"/>
      <c r="AW56" s="45"/>
      <c r="AX56" s="45"/>
      <c r="AY56" s="45"/>
      <c r="AZ56" s="79"/>
      <c r="BA56" s="45"/>
      <c r="BB56" s="45"/>
      <c r="BC56" s="45"/>
      <c r="BD56" s="45"/>
      <c r="BE56" s="79"/>
      <c r="BF56" s="45"/>
      <c r="BG56" s="45"/>
      <c r="BH56" s="45"/>
      <c r="BI56" s="45"/>
      <c r="BJ56" s="45"/>
      <c r="BK56" s="79"/>
      <c r="BL56" s="45"/>
      <c r="BM56" s="45"/>
      <c r="BN56" s="45"/>
      <c r="BO56" s="45"/>
      <c r="BP56" s="45"/>
      <c r="BQ56" s="79"/>
      <c r="BR56" s="45"/>
      <c r="BS56" s="45"/>
      <c r="BT56" s="45"/>
      <c r="BU56" s="45"/>
      <c r="BV56" s="45"/>
      <c r="BW56" s="79"/>
      <c r="BX56" s="45"/>
      <c r="BY56" s="45"/>
      <c r="BZ56" s="45"/>
      <c r="CA56" s="45"/>
      <c r="CB56" s="45"/>
      <c r="CC56" s="79"/>
      <c r="CD56" s="45"/>
      <c r="CE56" s="45"/>
      <c r="CF56" s="45"/>
      <c r="CG56" s="45"/>
      <c r="CH56" s="45"/>
      <c r="CI56" s="79"/>
      <c r="CJ56" s="55"/>
      <c r="CK56" s="45"/>
      <c r="CL56" s="45"/>
      <c r="CM56" s="45"/>
      <c r="CN56" s="86"/>
      <c r="CO56" s="79"/>
      <c r="CP56" s="45"/>
      <c r="CQ56" s="45"/>
      <c r="CR56" s="45"/>
      <c r="CS56" s="45"/>
      <c r="CT56" s="45"/>
      <c r="CU56" s="79"/>
      <c r="CV56" s="48"/>
      <c r="CW56" s="49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93"/>
    </row>
    <row r="57" spans="1:124" ht="40.5" customHeight="1" x14ac:dyDescent="0.3">
      <c r="A57" s="3"/>
      <c r="B57" s="9"/>
      <c r="D57" s="70" t="s">
        <v>57</v>
      </c>
      <c r="E57" s="27"/>
      <c r="F57" s="10"/>
      <c r="G57" s="10"/>
      <c r="H57" s="10"/>
      <c r="I57" s="10"/>
      <c r="J57" s="79"/>
      <c r="K57" s="10"/>
      <c r="L57" s="10"/>
      <c r="M57" s="10"/>
      <c r="N57" s="10"/>
      <c r="O57" s="10"/>
      <c r="P57" s="79"/>
      <c r="Q57" s="10" t="s">
        <v>46</v>
      </c>
      <c r="R57" s="10"/>
      <c r="S57" s="10"/>
      <c r="T57" s="84" t="s">
        <v>5</v>
      </c>
      <c r="U57" s="10" t="s">
        <v>11</v>
      </c>
      <c r="V57" s="79"/>
      <c r="W57" s="10"/>
      <c r="X57" s="10"/>
      <c r="Y57" s="10" t="s">
        <v>43</v>
      </c>
      <c r="Z57" s="10"/>
      <c r="AA57" s="85" t="s">
        <v>9</v>
      </c>
      <c r="AB57" s="79"/>
      <c r="AC57" s="10"/>
      <c r="AD57" s="85" t="s">
        <v>111</v>
      </c>
      <c r="AE57" s="85"/>
      <c r="AF57" s="85"/>
      <c r="AG57" s="11"/>
      <c r="AH57" s="79"/>
      <c r="AI57" s="10"/>
      <c r="AJ57" s="85" t="s">
        <v>49</v>
      </c>
      <c r="AK57" s="10"/>
      <c r="AL57" s="10"/>
      <c r="AN57" s="79"/>
      <c r="AO57" s="18"/>
      <c r="AP57" s="10"/>
      <c r="AQ57" s="10" t="s">
        <v>9</v>
      </c>
      <c r="AR57" s="10"/>
      <c r="AS57" s="10"/>
      <c r="AT57" s="79"/>
      <c r="AU57" s="10"/>
      <c r="AV57" s="10" t="s">
        <v>11</v>
      </c>
      <c r="AW57" s="10"/>
      <c r="AX57" s="10"/>
      <c r="AY57" s="10"/>
      <c r="AZ57" s="79"/>
      <c r="BA57" s="10"/>
      <c r="BB57" s="10"/>
      <c r="BC57" s="10"/>
      <c r="BD57" s="10"/>
      <c r="BE57" s="79"/>
      <c r="BF57" s="10" t="s">
        <v>9</v>
      </c>
      <c r="BG57" s="10" t="s">
        <v>43</v>
      </c>
      <c r="BH57" s="10"/>
      <c r="BI57" s="10"/>
      <c r="BJ57" s="10"/>
      <c r="BK57" s="79"/>
      <c r="BL57" s="10"/>
      <c r="BM57" s="10"/>
      <c r="BN57" s="10"/>
      <c r="BO57" s="10"/>
      <c r="BP57" s="10"/>
      <c r="BQ57" s="79"/>
      <c r="BR57" s="10"/>
      <c r="BS57" s="10"/>
      <c r="BT57" s="84" t="s">
        <v>5</v>
      </c>
      <c r="BU57" s="10"/>
      <c r="BV57" s="10"/>
      <c r="BW57" s="79"/>
      <c r="BX57" s="10"/>
      <c r="BY57" s="10"/>
      <c r="BZ57" s="10" t="s">
        <v>9</v>
      </c>
      <c r="CA57" s="10"/>
      <c r="CB57" s="10" t="s">
        <v>11</v>
      </c>
      <c r="CC57" s="79"/>
      <c r="CD57" s="96" t="s">
        <v>7</v>
      </c>
      <c r="CE57" s="10"/>
      <c r="CF57" s="10"/>
      <c r="CG57" s="10"/>
      <c r="CH57" s="10"/>
      <c r="CI57" s="79"/>
      <c r="CJ57" s="18" t="s">
        <v>117</v>
      </c>
      <c r="CK57" s="10"/>
      <c r="CL57" s="84" t="s">
        <v>5</v>
      </c>
      <c r="CM57" s="10"/>
      <c r="CN57" s="85" t="s">
        <v>9</v>
      </c>
      <c r="CO57" s="79"/>
      <c r="CP57" s="10"/>
      <c r="CQ57" s="10"/>
      <c r="CR57" s="10" t="s">
        <v>121</v>
      </c>
      <c r="CS57" s="10"/>
      <c r="CT57" s="10"/>
      <c r="CU57" s="79"/>
      <c r="CV57" s="13">
        <f t="shared" si="64"/>
        <v>3</v>
      </c>
      <c r="CW57" s="16">
        <f t="shared" si="0"/>
        <v>5</v>
      </c>
      <c r="CX57" s="13">
        <f t="shared" si="10"/>
        <v>0</v>
      </c>
      <c r="CY57" s="13">
        <f t="shared" si="11"/>
        <v>0</v>
      </c>
      <c r="CZ57" s="13">
        <f t="shared" si="1"/>
        <v>0</v>
      </c>
      <c r="DA57" s="13">
        <f t="shared" si="12"/>
        <v>1</v>
      </c>
      <c r="DB57" s="13">
        <f t="shared" si="13"/>
        <v>0</v>
      </c>
      <c r="DC57" s="13">
        <v>1</v>
      </c>
      <c r="DD57" s="13">
        <f t="shared" si="15"/>
        <v>0</v>
      </c>
      <c r="DE57" s="13">
        <f t="shared" si="2"/>
        <v>1</v>
      </c>
      <c r="DF57" s="13">
        <f t="shared" si="16"/>
        <v>0</v>
      </c>
      <c r="DG57" s="13">
        <v>1</v>
      </c>
      <c r="DH57" s="13">
        <v>1</v>
      </c>
      <c r="DI57" s="13">
        <f t="shared" si="19"/>
        <v>3</v>
      </c>
      <c r="DJ57" s="13">
        <f t="shared" si="20"/>
        <v>0</v>
      </c>
      <c r="DK57" s="13">
        <f t="shared" si="21"/>
        <v>0</v>
      </c>
      <c r="DL57" s="13">
        <f t="shared" si="3"/>
        <v>0</v>
      </c>
      <c r="DM57" s="13">
        <f t="shared" si="4"/>
        <v>0</v>
      </c>
      <c r="DN57" s="13">
        <f t="shared" si="5"/>
        <v>0</v>
      </c>
      <c r="DO57" s="13">
        <f t="shared" si="6"/>
        <v>0</v>
      </c>
      <c r="DP57" s="13">
        <f t="shared" si="7"/>
        <v>0</v>
      </c>
      <c r="DQ57" s="13">
        <f t="shared" si="22"/>
        <v>0</v>
      </c>
      <c r="DR57" s="13">
        <f t="shared" si="8"/>
        <v>0</v>
      </c>
      <c r="DS57" s="13">
        <f t="shared" si="8"/>
        <v>0</v>
      </c>
      <c r="DT57">
        <f>SUM(CV57:DS57)</f>
        <v>16</v>
      </c>
    </row>
    <row r="58" spans="1:124" ht="18" customHeight="1" x14ac:dyDescent="0.3">
      <c r="B58" s="9"/>
      <c r="D58" s="70" t="s">
        <v>74</v>
      </c>
      <c r="E58" s="27"/>
      <c r="F58" s="10"/>
      <c r="G58" s="10"/>
      <c r="H58" s="10"/>
      <c r="I58" s="10"/>
      <c r="J58" s="79"/>
      <c r="K58" s="10"/>
      <c r="L58" s="10"/>
      <c r="M58" s="10"/>
      <c r="N58" s="10"/>
      <c r="O58" s="10"/>
      <c r="P58" s="79"/>
      <c r="Q58" s="10"/>
      <c r="R58" s="10"/>
      <c r="S58" s="10"/>
      <c r="T58" s="96" t="s">
        <v>5</v>
      </c>
      <c r="U58" s="10" t="s">
        <v>11</v>
      </c>
      <c r="V58" s="79"/>
      <c r="W58" s="10"/>
      <c r="X58" s="10"/>
      <c r="Y58" s="10"/>
      <c r="Z58" s="10"/>
      <c r="AA58" s="85" t="s">
        <v>9</v>
      </c>
      <c r="AB58" s="79"/>
      <c r="AC58" s="10"/>
      <c r="AD58" s="85" t="s">
        <v>110</v>
      </c>
      <c r="AE58" s="85"/>
      <c r="AF58" s="85"/>
      <c r="AG58" s="11"/>
      <c r="AH58" s="79"/>
      <c r="AI58" s="10"/>
      <c r="AJ58" s="10"/>
      <c r="AK58" s="10"/>
      <c r="AL58" s="10"/>
      <c r="AN58" s="79"/>
      <c r="AO58" s="10"/>
      <c r="AP58" s="10"/>
      <c r="AQ58" s="10" t="s">
        <v>9</v>
      </c>
      <c r="AR58" s="10"/>
      <c r="AS58" s="10" t="s">
        <v>43</v>
      </c>
      <c r="AT58" s="79"/>
      <c r="AU58" s="10"/>
      <c r="AV58" s="10" t="s">
        <v>11</v>
      </c>
      <c r="AW58" s="10"/>
      <c r="AX58" s="10"/>
      <c r="AY58" s="10"/>
      <c r="AZ58" s="79"/>
      <c r="BA58" s="10"/>
      <c r="BB58" s="10"/>
      <c r="BC58" s="10"/>
      <c r="BD58" s="10"/>
      <c r="BE58" s="79"/>
      <c r="BF58" s="10" t="s">
        <v>9</v>
      </c>
      <c r="BG58" s="10"/>
      <c r="BH58" s="10"/>
      <c r="BI58" s="10"/>
      <c r="BJ58" s="10"/>
      <c r="BK58" s="81"/>
      <c r="BL58" s="10"/>
      <c r="BM58" s="10"/>
      <c r="BN58" s="10"/>
      <c r="BO58" s="10"/>
      <c r="BP58" s="10"/>
      <c r="BQ58" s="79"/>
      <c r="BR58" s="10"/>
      <c r="BS58" s="10"/>
      <c r="BT58" s="84" t="s">
        <v>5</v>
      </c>
      <c r="BU58" s="10"/>
      <c r="BV58" s="10"/>
      <c r="BW58" s="79"/>
      <c r="BX58" s="10"/>
      <c r="BY58" s="10"/>
      <c r="BZ58" s="10" t="s">
        <v>9</v>
      </c>
      <c r="CA58" s="10"/>
      <c r="CB58" s="10" t="s">
        <v>11</v>
      </c>
      <c r="CC58" s="79"/>
      <c r="CD58" s="96" t="s">
        <v>7</v>
      </c>
      <c r="CE58" s="10"/>
      <c r="CF58" s="10" t="s">
        <v>43</v>
      </c>
      <c r="CG58" s="10"/>
      <c r="CH58" s="10"/>
      <c r="CI58" s="79"/>
      <c r="CJ58" s="10"/>
      <c r="CK58" s="10"/>
      <c r="CL58" s="84" t="s">
        <v>5</v>
      </c>
      <c r="CM58" s="10"/>
      <c r="CN58" s="85" t="s">
        <v>9</v>
      </c>
      <c r="CO58" s="79"/>
      <c r="CP58" s="10"/>
      <c r="CQ58" s="10"/>
      <c r="CR58" s="10" t="s">
        <v>46</v>
      </c>
      <c r="CS58" s="10"/>
      <c r="CT58" s="10"/>
      <c r="CU58" s="79"/>
      <c r="CV58" s="13">
        <f t="shared" si="64"/>
        <v>3</v>
      </c>
      <c r="CW58" s="16">
        <f t="shared" si="0"/>
        <v>5</v>
      </c>
      <c r="CX58" s="13">
        <f t="shared" si="10"/>
        <v>0</v>
      </c>
      <c r="CY58" s="13">
        <f t="shared" si="11"/>
        <v>0</v>
      </c>
      <c r="CZ58" s="13">
        <f t="shared" si="1"/>
        <v>0</v>
      </c>
      <c r="DA58" s="13">
        <v>1</v>
      </c>
      <c r="DB58" s="13">
        <f t="shared" si="13"/>
        <v>0</v>
      </c>
      <c r="DC58" s="13">
        <f t="shared" si="14"/>
        <v>0</v>
      </c>
      <c r="DD58" s="13">
        <f t="shared" si="15"/>
        <v>0</v>
      </c>
      <c r="DE58" s="13">
        <f t="shared" si="2"/>
        <v>1</v>
      </c>
      <c r="DF58" s="13">
        <v>1</v>
      </c>
      <c r="DG58" s="13">
        <f t="shared" si="17"/>
        <v>2</v>
      </c>
      <c r="DH58" s="13">
        <f t="shared" si="18"/>
        <v>1</v>
      </c>
      <c r="DI58" s="13">
        <f t="shared" si="19"/>
        <v>3</v>
      </c>
      <c r="DJ58" s="13">
        <f t="shared" si="20"/>
        <v>0</v>
      </c>
      <c r="DK58" s="13">
        <f t="shared" si="21"/>
        <v>0</v>
      </c>
      <c r="DL58" s="13">
        <f t="shared" si="3"/>
        <v>0</v>
      </c>
      <c r="DM58" s="13">
        <f t="shared" si="4"/>
        <v>0</v>
      </c>
      <c r="DN58" s="13">
        <f t="shared" si="5"/>
        <v>0</v>
      </c>
      <c r="DO58" s="13">
        <f t="shared" si="6"/>
        <v>0</v>
      </c>
      <c r="DP58" s="13">
        <f t="shared" si="7"/>
        <v>0</v>
      </c>
      <c r="DQ58" s="13">
        <f t="shared" si="22"/>
        <v>0</v>
      </c>
      <c r="DR58" s="13">
        <f t="shared" si="8"/>
        <v>0</v>
      </c>
      <c r="DS58" s="13">
        <f t="shared" si="8"/>
        <v>0</v>
      </c>
      <c r="DT58">
        <f>SUM(CV58:DS58)</f>
        <v>17</v>
      </c>
    </row>
    <row r="59" spans="1:124" s="44" customFormat="1" ht="18" customHeight="1" x14ac:dyDescent="0.3">
      <c r="A59" s="53"/>
      <c r="B59" s="56"/>
      <c r="D59" s="70"/>
      <c r="E59" s="52"/>
      <c r="F59" s="45"/>
      <c r="G59" s="45"/>
      <c r="H59" s="45"/>
      <c r="I59" s="45"/>
      <c r="J59" s="79"/>
      <c r="K59" s="45"/>
      <c r="L59" s="45"/>
      <c r="M59" s="45"/>
      <c r="N59" s="45"/>
      <c r="O59" s="45"/>
      <c r="P59" s="79"/>
      <c r="Q59" s="45"/>
      <c r="R59" s="45"/>
      <c r="S59" s="45"/>
      <c r="T59" s="45"/>
      <c r="U59" s="45"/>
      <c r="V59" s="79"/>
      <c r="W59" s="45"/>
      <c r="X59" s="45"/>
      <c r="Y59" s="45"/>
      <c r="Z59" s="45"/>
      <c r="AA59" s="45"/>
      <c r="AB59" s="79"/>
      <c r="AC59" s="45"/>
      <c r="AD59" s="45"/>
      <c r="AE59" s="45"/>
      <c r="AF59" s="45"/>
      <c r="AG59" s="45"/>
      <c r="AH59" s="79"/>
      <c r="AI59" s="45"/>
      <c r="AJ59" s="45"/>
      <c r="AK59" s="45"/>
      <c r="AL59" s="45"/>
      <c r="AM59" s="45"/>
      <c r="AN59" s="79"/>
      <c r="AO59" s="45"/>
      <c r="AP59" s="45"/>
      <c r="AQ59" s="45"/>
      <c r="AR59" s="45"/>
      <c r="AS59" s="45"/>
      <c r="AT59" s="79"/>
      <c r="AU59" s="45"/>
      <c r="AV59" s="45"/>
      <c r="AW59" s="45"/>
      <c r="AX59" s="45"/>
      <c r="AY59" s="45"/>
      <c r="AZ59" s="79"/>
      <c r="BA59" s="45"/>
      <c r="BB59" s="45"/>
      <c r="BC59" s="45"/>
      <c r="BD59" s="45"/>
      <c r="BE59" s="79"/>
      <c r="BF59" s="45"/>
      <c r="BG59" s="45"/>
      <c r="BH59" s="45"/>
      <c r="BI59" s="45"/>
      <c r="BJ59" s="45"/>
      <c r="BK59" s="81"/>
      <c r="BL59" s="45"/>
      <c r="BM59" s="45"/>
      <c r="BN59" s="45"/>
      <c r="BO59" s="45"/>
      <c r="BP59" s="45"/>
      <c r="BQ59" s="79"/>
      <c r="BR59" s="45"/>
      <c r="BS59" s="45"/>
      <c r="BT59" s="45"/>
      <c r="BU59" s="45"/>
      <c r="BV59" s="45"/>
      <c r="BW59" s="79"/>
      <c r="BX59" s="45"/>
      <c r="BY59" s="45"/>
      <c r="BZ59" s="45"/>
      <c r="CA59" s="45"/>
      <c r="CB59" s="45"/>
      <c r="CC59" s="79"/>
      <c r="CD59" s="45"/>
      <c r="CE59" s="45"/>
      <c r="CF59" s="45"/>
      <c r="CG59" s="45"/>
      <c r="CH59" s="45"/>
      <c r="CI59" s="79"/>
      <c r="CJ59" s="45"/>
      <c r="CK59" s="45"/>
      <c r="CL59" s="45"/>
      <c r="CM59" s="45"/>
      <c r="CN59" s="88"/>
      <c r="CO59" s="79"/>
      <c r="CP59" s="45"/>
      <c r="CQ59" s="45"/>
      <c r="CR59" s="45"/>
      <c r="CS59" s="45"/>
      <c r="CT59" s="45"/>
      <c r="CU59" s="79"/>
      <c r="CV59" s="48"/>
      <c r="CW59" s="49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93"/>
    </row>
    <row r="60" spans="1:124" ht="18" customHeight="1" x14ac:dyDescent="0.3">
      <c r="B60" s="9"/>
      <c r="D60" s="70" t="s">
        <v>58</v>
      </c>
      <c r="E60" s="27"/>
      <c r="F60" s="10"/>
      <c r="G60" s="10"/>
      <c r="H60" s="10"/>
      <c r="I60" s="10"/>
      <c r="J60" s="79"/>
      <c r="K60" s="10"/>
      <c r="L60" s="10"/>
      <c r="M60" s="10"/>
      <c r="N60" s="10"/>
      <c r="O60" s="10"/>
      <c r="P60" s="79"/>
      <c r="Q60" s="10"/>
      <c r="R60" s="10" t="s">
        <v>125</v>
      </c>
      <c r="S60" s="10"/>
      <c r="T60" s="10"/>
      <c r="U60" s="10"/>
      <c r="V60" s="79"/>
      <c r="X60" s="10" t="s">
        <v>11</v>
      </c>
      <c r="Y60" s="10"/>
      <c r="Z60" s="10" t="s">
        <v>9</v>
      </c>
      <c r="AA60" s="10"/>
      <c r="AB60" s="79"/>
      <c r="AC60" s="10"/>
      <c r="AD60" s="10" t="s">
        <v>7</v>
      </c>
      <c r="AE60" s="10"/>
      <c r="AF60" s="10"/>
      <c r="AG60" s="10"/>
      <c r="AH60" s="79"/>
      <c r="AI60" s="10"/>
      <c r="AJ60" s="10" t="s">
        <v>43</v>
      </c>
      <c r="AK60" s="10"/>
      <c r="AL60" s="10"/>
      <c r="AM60" s="10"/>
      <c r="AN60" s="79"/>
      <c r="AO60" s="10"/>
      <c r="AP60" s="10"/>
      <c r="AQ60" s="10"/>
      <c r="AR60" s="10"/>
      <c r="AS60" s="10"/>
      <c r="AT60" s="79"/>
      <c r="AU60" s="10"/>
      <c r="AV60" s="10" t="s">
        <v>9</v>
      </c>
      <c r="AW60" s="10"/>
      <c r="AX60" s="10"/>
      <c r="AY60" s="10"/>
      <c r="AZ60" s="79"/>
      <c r="BA60" s="10"/>
      <c r="BB60" s="10"/>
      <c r="BC60" s="10" t="s">
        <v>11</v>
      </c>
      <c r="BD60" s="10"/>
      <c r="BE60" s="79"/>
      <c r="BF60" s="10"/>
      <c r="BG60" s="10"/>
      <c r="BH60" s="10"/>
      <c r="BI60" s="10"/>
      <c r="BJ60" s="10"/>
      <c r="BK60" s="81"/>
      <c r="BL60" s="10"/>
      <c r="BM60" s="10"/>
      <c r="BN60" s="10"/>
      <c r="BO60" s="10" t="s">
        <v>9</v>
      </c>
      <c r="BP60" s="10"/>
      <c r="BQ60" s="79"/>
      <c r="BR60" s="10"/>
      <c r="BS60" s="10"/>
      <c r="BT60" s="10" t="s">
        <v>5</v>
      </c>
      <c r="BU60" s="10"/>
      <c r="BV60" s="10" t="s">
        <v>46</v>
      </c>
      <c r="BW60" s="79"/>
      <c r="BX60" s="10" t="s">
        <v>43</v>
      </c>
      <c r="BY60" s="10"/>
      <c r="BZ60" s="105" t="s">
        <v>5</v>
      </c>
      <c r="CA60" s="10"/>
      <c r="CB60" s="10" t="s">
        <v>11</v>
      </c>
      <c r="CC60" s="79"/>
      <c r="CD60" s="10"/>
      <c r="CE60" s="10" t="s">
        <v>7</v>
      </c>
      <c r="CF60" s="10"/>
      <c r="CG60" s="10"/>
      <c r="CH60" s="10"/>
      <c r="CI60" s="79"/>
      <c r="CJ60" s="10"/>
      <c r="CK60" s="10"/>
      <c r="CL60" s="85" t="s">
        <v>112</v>
      </c>
      <c r="CM60" s="85"/>
      <c r="CN60" s="85" t="s">
        <v>9</v>
      </c>
      <c r="CO60" s="79"/>
      <c r="CP60" s="10"/>
      <c r="CQ60" s="10"/>
      <c r="CR60" s="85"/>
      <c r="CS60" s="10"/>
      <c r="CT60" s="10"/>
      <c r="CU60" s="79"/>
      <c r="CV60" s="13">
        <f t="shared" si="64"/>
        <v>2</v>
      </c>
      <c r="CW60" s="16">
        <f t="shared" si="0"/>
        <v>4</v>
      </c>
      <c r="CX60" s="13">
        <f t="shared" si="10"/>
        <v>0</v>
      </c>
      <c r="CY60" s="13">
        <f t="shared" si="11"/>
        <v>0</v>
      </c>
      <c r="CZ60" s="13">
        <f t="shared" si="1"/>
        <v>0</v>
      </c>
      <c r="DA60" s="13">
        <f t="shared" si="12"/>
        <v>0</v>
      </c>
      <c r="DB60" s="13">
        <f t="shared" si="13"/>
        <v>0</v>
      </c>
      <c r="DC60" s="13">
        <f t="shared" si="14"/>
        <v>0</v>
      </c>
      <c r="DD60" s="13">
        <f t="shared" si="15"/>
        <v>0</v>
      </c>
      <c r="DE60" s="13">
        <f t="shared" si="2"/>
        <v>2</v>
      </c>
      <c r="DF60" s="13">
        <v>1</v>
      </c>
      <c r="DG60" s="13">
        <f t="shared" si="17"/>
        <v>2</v>
      </c>
      <c r="DH60" s="13">
        <f t="shared" si="18"/>
        <v>1</v>
      </c>
      <c r="DI60" s="13">
        <f t="shared" si="19"/>
        <v>3</v>
      </c>
      <c r="DJ60" s="13">
        <f t="shared" si="20"/>
        <v>0</v>
      </c>
      <c r="DK60" s="13">
        <f t="shared" si="21"/>
        <v>0</v>
      </c>
      <c r="DL60" s="13">
        <f t="shared" si="3"/>
        <v>0</v>
      </c>
      <c r="DM60" s="13">
        <f t="shared" si="4"/>
        <v>0</v>
      </c>
      <c r="DN60" s="13">
        <f t="shared" si="5"/>
        <v>0</v>
      </c>
      <c r="DO60" s="13">
        <f t="shared" si="6"/>
        <v>0</v>
      </c>
      <c r="DP60" s="13">
        <f t="shared" si="7"/>
        <v>0</v>
      </c>
      <c r="DQ60" s="13">
        <f t="shared" si="22"/>
        <v>0</v>
      </c>
      <c r="DR60" s="13">
        <f t="shared" si="8"/>
        <v>0</v>
      </c>
      <c r="DS60" s="13">
        <f t="shared" si="8"/>
        <v>0</v>
      </c>
      <c r="DT60">
        <f>SUM(CV60:DS60)</f>
        <v>15</v>
      </c>
    </row>
    <row r="61" spans="1:124" ht="18" customHeight="1" x14ac:dyDescent="0.3">
      <c r="A61" s="3"/>
      <c r="B61" s="9"/>
      <c r="D61" s="70" t="s">
        <v>75</v>
      </c>
      <c r="E61" s="27"/>
      <c r="F61" s="10"/>
      <c r="G61" s="10"/>
      <c r="H61" s="10"/>
      <c r="I61" s="10"/>
      <c r="J61" s="79"/>
      <c r="K61" s="10"/>
      <c r="L61" s="10"/>
      <c r="M61" s="10"/>
      <c r="N61" s="10"/>
      <c r="O61" s="10"/>
      <c r="P61" s="79"/>
      <c r="Q61" s="10"/>
      <c r="R61" s="10" t="s">
        <v>125</v>
      </c>
      <c r="S61" s="10"/>
      <c r="T61" s="10"/>
      <c r="U61" s="10"/>
      <c r="V61" s="79"/>
      <c r="X61" s="10" t="s">
        <v>11</v>
      </c>
      <c r="Y61" s="10"/>
      <c r="Z61" s="10"/>
      <c r="AA61" s="10"/>
      <c r="AB61" s="79"/>
      <c r="AC61" s="10"/>
      <c r="AD61" s="10" t="s">
        <v>7</v>
      </c>
      <c r="AE61" s="10"/>
      <c r="AF61" s="10"/>
      <c r="AG61" s="10"/>
      <c r="AH61" s="79"/>
      <c r="AI61" s="10"/>
      <c r="AJ61" s="10" t="s">
        <v>122</v>
      </c>
      <c r="AK61" s="10"/>
      <c r="AL61" s="10"/>
      <c r="AM61" s="10" t="s">
        <v>123</v>
      </c>
      <c r="AN61" s="79"/>
      <c r="AO61" s="10"/>
      <c r="AP61" s="10" t="s">
        <v>46</v>
      </c>
      <c r="AQ61" s="10" t="s">
        <v>11</v>
      </c>
      <c r="AR61" s="10"/>
      <c r="AS61" s="10"/>
      <c r="AT61" s="79"/>
      <c r="AU61" s="10"/>
      <c r="AV61" s="10"/>
      <c r="AW61" s="10"/>
      <c r="AX61" s="10"/>
      <c r="AY61" s="10"/>
      <c r="AZ61" s="79"/>
      <c r="BA61" s="10"/>
      <c r="BB61" s="10"/>
      <c r="BC61" s="10"/>
      <c r="BD61" s="10"/>
      <c r="BE61" s="79"/>
      <c r="BF61" s="10"/>
      <c r="BG61" s="10"/>
      <c r="BH61" s="10" t="s">
        <v>11</v>
      </c>
      <c r="BI61" s="10"/>
      <c r="BJ61" s="10"/>
      <c r="BK61" s="79"/>
      <c r="BL61" s="10"/>
      <c r="BM61" s="10"/>
      <c r="BN61" s="10"/>
      <c r="BO61" s="10"/>
      <c r="BP61" s="10"/>
      <c r="BQ61" s="79"/>
      <c r="BR61" s="10" t="s">
        <v>9</v>
      </c>
      <c r="BS61" s="10" t="s">
        <v>46</v>
      </c>
      <c r="BT61" s="10" t="s">
        <v>5</v>
      </c>
      <c r="BU61" s="10"/>
      <c r="BV61" s="10"/>
      <c r="BW61" s="79"/>
      <c r="BX61" s="10"/>
      <c r="BY61" s="18"/>
      <c r="BZ61" s="105" t="s">
        <v>5</v>
      </c>
      <c r="CA61" s="10"/>
      <c r="CB61" s="10"/>
      <c r="CC61" s="79"/>
      <c r="CD61" s="10" t="s">
        <v>11</v>
      </c>
      <c r="CE61" s="10" t="s">
        <v>7</v>
      </c>
      <c r="CF61" s="10"/>
      <c r="CG61" s="10"/>
      <c r="CH61" s="10"/>
      <c r="CI61" s="79"/>
      <c r="CJ61" s="10"/>
      <c r="CK61" s="10"/>
      <c r="CL61" s="95" t="s">
        <v>113</v>
      </c>
      <c r="CM61" s="95"/>
      <c r="CN61" s="85" t="s">
        <v>9</v>
      </c>
      <c r="CO61" s="79"/>
      <c r="CP61" s="10"/>
      <c r="CQ61" s="10"/>
      <c r="CR61" s="10"/>
      <c r="CS61" s="10"/>
      <c r="CT61" s="10"/>
      <c r="CU61" s="79"/>
      <c r="CV61" s="13">
        <f t="shared" si="64"/>
        <v>2</v>
      </c>
      <c r="CW61" s="16">
        <f t="shared" si="0"/>
        <v>2</v>
      </c>
      <c r="CX61" s="13">
        <f t="shared" si="10"/>
        <v>0</v>
      </c>
      <c r="CY61" s="13">
        <f t="shared" si="11"/>
        <v>0</v>
      </c>
      <c r="CZ61" s="13">
        <f t="shared" si="1"/>
        <v>0</v>
      </c>
      <c r="DA61" s="13">
        <f t="shared" si="12"/>
        <v>0</v>
      </c>
      <c r="DB61" s="13">
        <f t="shared" si="13"/>
        <v>0</v>
      </c>
      <c r="DC61" s="13">
        <f t="shared" si="14"/>
        <v>0</v>
      </c>
      <c r="DD61" s="13">
        <f t="shared" si="15"/>
        <v>0</v>
      </c>
      <c r="DE61" s="13">
        <f t="shared" si="2"/>
        <v>2</v>
      </c>
      <c r="DF61" s="13">
        <f t="shared" si="16"/>
        <v>0</v>
      </c>
      <c r="DG61" s="13">
        <f t="shared" si="17"/>
        <v>0</v>
      </c>
      <c r="DH61" s="13">
        <v>3</v>
      </c>
      <c r="DI61" s="13">
        <f t="shared" si="19"/>
        <v>4</v>
      </c>
      <c r="DJ61" s="13">
        <f t="shared" si="20"/>
        <v>0</v>
      </c>
      <c r="DK61" s="13">
        <f t="shared" si="21"/>
        <v>0</v>
      </c>
      <c r="DL61" s="13">
        <f t="shared" si="3"/>
        <v>0</v>
      </c>
      <c r="DM61" s="13">
        <f t="shared" si="4"/>
        <v>0</v>
      </c>
      <c r="DN61" s="13">
        <f t="shared" si="5"/>
        <v>0</v>
      </c>
      <c r="DO61" s="13">
        <f t="shared" si="6"/>
        <v>0</v>
      </c>
      <c r="DP61" s="13">
        <f t="shared" si="7"/>
        <v>0</v>
      </c>
      <c r="DQ61" s="13">
        <f t="shared" si="22"/>
        <v>0</v>
      </c>
      <c r="DR61" s="13">
        <f t="shared" si="8"/>
        <v>0</v>
      </c>
      <c r="DS61" s="13">
        <f t="shared" si="8"/>
        <v>0</v>
      </c>
      <c r="DT61">
        <f>SUM(CV61:DS61)</f>
        <v>13</v>
      </c>
    </row>
    <row r="62" spans="1:124" ht="18" customHeight="1" x14ac:dyDescent="0.3">
      <c r="A62" s="3"/>
      <c r="B62" s="9"/>
      <c r="D62" s="8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90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91"/>
      <c r="CM62" s="79"/>
      <c r="CN62" s="88"/>
      <c r="CO62" s="79"/>
      <c r="CP62" s="79"/>
      <c r="CQ62" s="79"/>
      <c r="CR62" s="79"/>
      <c r="CS62" s="79"/>
      <c r="CT62" s="79"/>
      <c r="CU62" s="79"/>
      <c r="CV62" s="13"/>
      <c r="CW62" s="16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</row>
    <row r="63" spans="1:124" s="37" customFormat="1" ht="15.75" customHeight="1" x14ac:dyDescent="0.3">
      <c r="A63" s="35"/>
      <c r="B63" s="36"/>
      <c r="D63" s="65"/>
      <c r="E63" s="32">
        <v>2</v>
      </c>
      <c r="F63" s="32">
        <v>3</v>
      </c>
      <c r="G63" s="32">
        <v>4</v>
      </c>
      <c r="H63" s="32">
        <v>5</v>
      </c>
      <c r="I63" s="32">
        <v>6</v>
      </c>
      <c r="J63" s="80">
        <v>7</v>
      </c>
      <c r="K63" s="32">
        <v>9</v>
      </c>
      <c r="L63" s="32">
        <v>10</v>
      </c>
      <c r="M63" s="32">
        <v>11</v>
      </c>
      <c r="N63" s="32">
        <v>12</v>
      </c>
      <c r="O63" s="32">
        <v>13</v>
      </c>
      <c r="P63" s="80">
        <v>14</v>
      </c>
      <c r="Q63" s="32">
        <v>16</v>
      </c>
      <c r="R63" s="32">
        <v>17</v>
      </c>
      <c r="S63" s="32">
        <v>18</v>
      </c>
      <c r="T63" s="32">
        <v>19</v>
      </c>
      <c r="U63" s="32">
        <v>20</v>
      </c>
      <c r="V63" s="80">
        <v>21</v>
      </c>
      <c r="W63" s="32">
        <v>23</v>
      </c>
      <c r="X63" s="32">
        <v>24</v>
      </c>
      <c r="Y63" s="32">
        <v>25</v>
      </c>
      <c r="Z63" s="32">
        <v>26</v>
      </c>
      <c r="AA63" s="32">
        <v>27</v>
      </c>
      <c r="AB63" s="32">
        <v>28</v>
      </c>
      <c r="AC63" s="32">
        <v>30</v>
      </c>
      <c r="AD63" s="32">
        <v>1</v>
      </c>
      <c r="AE63" s="32">
        <v>2</v>
      </c>
      <c r="AF63" s="32">
        <v>3</v>
      </c>
      <c r="AG63" s="32">
        <v>4</v>
      </c>
      <c r="AH63" s="80">
        <v>5</v>
      </c>
      <c r="AI63" s="32">
        <v>7</v>
      </c>
      <c r="AJ63" s="32">
        <v>8</v>
      </c>
      <c r="AK63" s="32">
        <v>9</v>
      </c>
      <c r="AL63" s="32">
        <v>10</v>
      </c>
      <c r="AM63" s="32">
        <v>11</v>
      </c>
      <c r="AN63" s="80">
        <v>12</v>
      </c>
      <c r="AO63" s="32">
        <v>14</v>
      </c>
      <c r="AP63" s="32">
        <v>15</v>
      </c>
      <c r="AQ63" s="33">
        <v>16</v>
      </c>
      <c r="AR63" s="32">
        <v>17</v>
      </c>
      <c r="AS63" s="32">
        <v>18</v>
      </c>
      <c r="AT63" s="80">
        <v>19</v>
      </c>
      <c r="AU63" s="32">
        <v>21</v>
      </c>
      <c r="AV63" s="32">
        <v>22</v>
      </c>
      <c r="AW63" s="32">
        <v>23</v>
      </c>
      <c r="AX63" s="32">
        <v>24</v>
      </c>
      <c r="AY63" s="32">
        <v>25</v>
      </c>
      <c r="AZ63" s="80">
        <v>26</v>
      </c>
      <c r="BA63" s="32">
        <v>5</v>
      </c>
      <c r="BB63" s="32">
        <v>6</v>
      </c>
      <c r="BC63" s="32">
        <v>7</v>
      </c>
      <c r="BD63" s="32">
        <v>8</v>
      </c>
      <c r="BE63" s="80">
        <v>9</v>
      </c>
      <c r="BF63" s="32">
        <v>11</v>
      </c>
      <c r="BG63" s="32">
        <v>12</v>
      </c>
      <c r="BH63" s="32">
        <v>13</v>
      </c>
      <c r="BI63" s="32">
        <v>14</v>
      </c>
      <c r="BJ63" s="32">
        <v>15</v>
      </c>
      <c r="BK63" s="32">
        <v>16</v>
      </c>
      <c r="BL63" s="32">
        <v>18</v>
      </c>
      <c r="BM63" s="32">
        <v>19</v>
      </c>
      <c r="BN63" s="32">
        <v>20</v>
      </c>
      <c r="BO63" s="32">
        <v>21</v>
      </c>
      <c r="BP63" s="32">
        <v>22</v>
      </c>
      <c r="BQ63" s="80">
        <v>23</v>
      </c>
      <c r="BR63" s="32">
        <v>25</v>
      </c>
      <c r="BS63" s="32">
        <v>26</v>
      </c>
      <c r="BT63" s="32">
        <v>27</v>
      </c>
      <c r="BU63" s="32">
        <v>28</v>
      </c>
      <c r="BV63" s="32">
        <v>29</v>
      </c>
      <c r="BW63" s="32">
        <v>30</v>
      </c>
      <c r="BX63" s="32">
        <v>2</v>
      </c>
      <c r="BY63" s="32">
        <v>3</v>
      </c>
      <c r="BZ63" s="32">
        <v>4</v>
      </c>
      <c r="CA63" s="32">
        <v>5</v>
      </c>
      <c r="CB63" s="32">
        <v>6</v>
      </c>
      <c r="CC63" s="32">
        <v>7</v>
      </c>
      <c r="CD63" s="32">
        <v>9</v>
      </c>
      <c r="CE63" s="32">
        <v>10</v>
      </c>
      <c r="CF63" s="32">
        <v>11</v>
      </c>
      <c r="CG63" s="32">
        <v>12</v>
      </c>
      <c r="CH63" s="32">
        <v>13</v>
      </c>
      <c r="CI63" s="32">
        <v>14</v>
      </c>
      <c r="CJ63" s="32">
        <v>16</v>
      </c>
      <c r="CK63" s="32">
        <v>17</v>
      </c>
      <c r="CL63" s="32">
        <v>18</v>
      </c>
      <c r="CM63" s="32">
        <v>19</v>
      </c>
      <c r="CN63" s="32">
        <v>20</v>
      </c>
      <c r="CO63" s="32">
        <v>21</v>
      </c>
      <c r="CP63" s="32">
        <v>23</v>
      </c>
      <c r="CQ63" s="32">
        <v>24</v>
      </c>
      <c r="CR63" s="32">
        <v>25</v>
      </c>
      <c r="CS63" s="32">
        <v>26</v>
      </c>
      <c r="CT63" s="32">
        <v>27</v>
      </c>
      <c r="CU63" s="32">
        <v>28</v>
      </c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8"/>
      <c r="DJ63" s="38"/>
      <c r="DK63" s="38"/>
      <c r="DL63" s="39"/>
      <c r="DM63" s="39"/>
      <c r="DN63" s="39"/>
      <c r="DO63" s="39"/>
      <c r="DP63" s="39"/>
      <c r="DQ63" s="39"/>
      <c r="DR63" s="40"/>
    </row>
    <row r="64" spans="1:124" s="34" customFormat="1" ht="16.2" customHeight="1" x14ac:dyDescent="0.3">
      <c r="B64" s="41"/>
      <c r="D64" s="65"/>
      <c r="E64" s="118" t="s">
        <v>0</v>
      </c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5" t="s">
        <v>1</v>
      </c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6" t="s">
        <v>2</v>
      </c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06" t="s">
        <v>3</v>
      </c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DI64" s="38"/>
      <c r="DJ64" s="38"/>
      <c r="DK64" s="38"/>
      <c r="DL64" s="39"/>
      <c r="DM64" s="39"/>
      <c r="DN64" s="39"/>
      <c r="DO64" s="39"/>
      <c r="DP64" s="39"/>
      <c r="DQ64" s="39"/>
      <c r="DR64" s="38"/>
      <c r="DS64" s="37"/>
    </row>
    <row r="65" spans="1:123" ht="58.2" customHeight="1" x14ac:dyDescent="0.3">
      <c r="A65" s="15" t="s">
        <v>68</v>
      </c>
      <c r="DQ65" s="12"/>
      <c r="DS65" s="2"/>
    </row>
    <row r="66" spans="1:123" ht="53.25" customHeight="1" x14ac:dyDescent="0.3">
      <c r="A66" s="83" t="s">
        <v>106</v>
      </c>
      <c r="DS66" s="2"/>
    </row>
    <row r="67" spans="1:123" ht="15.75" customHeight="1" x14ac:dyDescent="0.3"/>
    <row r="68" spans="1:123" ht="51" customHeight="1" x14ac:dyDescent="0.3">
      <c r="A68" s="92" t="s">
        <v>107</v>
      </c>
    </row>
    <row r="69" spans="1:123" ht="15.75" customHeight="1" x14ac:dyDescent="0.3"/>
    <row r="70" spans="1:123" ht="15.75" customHeight="1" x14ac:dyDescent="0.3">
      <c r="A70" s="5" t="s">
        <v>114</v>
      </c>
    </row>
    <row r="71" spans="1:123" ht="15.75" customHeight="1" x14ac:dyDescent="0.3"/>
    <row r="72" spans="1:123" ht="15.75" customHeight="1" x14ac:dyDescent="0.3"/>
    <row r="73" spans="1:123" ht="15.75" customHeight="1" x14ac:dyDescent="0.3"/>
    <row r="74" spans="1:123" ht="15.75" customHeight="1" x14ac:dyDescent="0.3"/>
    <row r="75" spans="1:123" ht="15.75" customHeight="1" x14ac:dyDescent="0.3"/>
    <row r="76" spans="1:123" ht="15.75" customHeight="1" x14ac:dyDescent="0.3"/>
    <row r="77" spans="1:123" ht="15.75" customHeight="1" x14ac:dyDescent="0.3"/>
    <row r="78" spans="1:123" ht="15.75" customHeight="1" x14ac:dyDescent="0.3"/>
    <row r="79" spans="1:123" ht="15.75" customHeight="1" x14ac:dyDescent="0.3"/>
    <row r="80" spans="1:123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</sheetData>
  <sortState ref="A2:B25">
    <sortCondition ref="A2:A25"/>
  </sortState>
  <mergeCells count="15">
    <mergeCell ref="A6:B6"/>
    <mergeCell ref="E6:AC6"/>
    <mergeCell ref="E64:AC64"/>
    <mergeCell ref="AD64:AZ64"/>
    <mergeCell ref="BA64:BW64"/>
    <mergeCell ref="BX64:CU64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svnat1@outlook.com</cp:lastModifiedBy>
  <cp:lastPrinted>2024-09-05T10:05:35Z</cp:lastPrinted>
  <dcterms:created xsi:type="dcterms:W3CDTF">2021-09-20T17:47:09Z</dcterms:created>
  <dcterms:modified xsi:type="dcterms:W3CDTF">2024-09-05T16:28:47Z</dcterms:modified>
</cp:coreProperties>
</file>