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bag_1\Desktop\"/>
    </mc:Choice>
  </mc:AlternateContent>
  <xr:revisionPtr revIDLastSave="0" documentId="8_{D813AA3F-5353-4151-94B9-6CF247881A3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2">
      <go:sheetsCustomData xmlns:go="http://customooxmlschemas.google.com/" r:id="rId6" roundtripDataChecksum="SNAAxSbkmV9zTxENZ0y/YzlEOlAzf3+SuaYjqjR6UsU="/>
    </ext>
  </extLst>
</workbook>
</file>

<file path=xl/calcChain.xml><?xml version="1.0" encoding="utf-8"?>
<calcChain xmlns="http://schemas.openxmlformats.org/spreadsheetml/2006/main">
  <c r="DL61" i="1" l="1"/>
  <c r="DK61" i="1"/>
  <c r="DJ61" i="1"/>
  <c r="DI61" i="1"/>
  <c r="DH61" i="1"/>
  <c r="DG61" i="1"/>
  <c r="DF61" i="1"/>
  <c r="DE61" i="1"/>
  <c r="DD61" i="1"/>
  <c r="DC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DM61" i="1" s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Y60" i="1"/>
  <c r="CX60" i="1"/>
  <c r="CW60" i="1"/>
  <c r="CV60" i="1"/>
  <c r="CU60" i="1"/>
  <c r="CT60" i="1"/>
  <c r="CS60" i="1"/>
  <c r="CR60" i="1"/>
  <c r="CQ60" i="1"/>
  <c r="CP60" i="1"/>
  <c r="DM60" i="1" s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Y58" i="1"/>
  <c r="CX58" i="1"/>
  <c r="CW58" i="1"/>
  <c r="CV58" i="1"/>
  <c r="CT58" i="1"/>
  <c r="CS58" i="1"/>
  <c r="CR58" i="1"/>
  <c r="CQ58" i="1"/>
  <c r="CP58" i="1"/>
  <c r="DM58" i="1" s="1"/>
  <c r="DL57" i="1"/>
  <c r="DK57" i="1"/>
  <c r="DJ57" i="1"/>
  <c r="DI57" i="1"/>
  <c r="DH57" i="1"/>
  <c r="DG57" i="1"/>
  <c r="DF57" i="1"/>
  <c r="DE57" i="1"/>
  <c r="DD57" i="1"/>
  <c r="DC57" i="1"/>
  <c r="CZ57" i="1"/>
  <c r="CY57" i="1"/>
  <c r="CX57" i="1"/>
  <c r="CV57" i="1"/>
  <c r="CU57" i="1"/>
  <c r="CT57" i="1"/>
  <c r="CS57" i="1"/>
  <c r="CR57" i="1"/>
  <c r="CQ57" i="1"/>
  <c r="CP57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P55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DM53" i="1" s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DM51" i="1" s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DM49" i="1" s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P48" i="1"/>
  <c r="DM48" i="1" s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P47" i="1"/>
  <c r="DM47" i="1" s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P46" i="1"/>
  <c r="DM46" i="1" s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P45" i="1"/>
  <c r="DM45" i="1" s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P44" i="1"/>
  <c r="DM44" i="1" s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DM42" i="1" s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DM41" i="1" s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DM40" i="1" s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DM38" i="1" s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DM35" i="1" s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DM34" i="1" s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DM33" i="1" s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DM32" i="1" s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DM31" i="1" s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DM28" i="1" s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DM27" i="1" s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DM26" i="1" s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DM25" i="1" s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DM24" i="1" s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DN18" i="1" l="1"/>
  <c r="DN49" i="1"/>
  <c r="DN51" i="1"/>
  <c r="DN17" i="1"/>
  <c r="DN8" i="1"/>
  <c r="DN16" i="1"/>
  <c r="DN61" i="1"/>
  <c r="DN14" i="1"/>
  <c r="DN15" i="1"/>
  <c r="DN11" i="1"/>
  <c r="DN13" i="1"/>
  <c r="DN21" i="1"/>
  <c r="DN10" i="1"/>
  <c r="DN53" i="1"/>
  <c r="DN58" i="1"/>
  <c r="DN22" i="1"/>
  <c r="DN12" i="1"/>
  <c r="DN20" i="1"/>
  <c r="DN9" i="1"/>
  <c r="DN19" i="1"/>
  <c r="DN47" i="1"/>
  <c r="DN46" i="1"/>
  <c r="DN45" i="1"/>
  <c r="DN38" i="1"/>
  <c r="DN41" i="1"/>
  <c r="DN42" i="1"/>
  <c r="DN35" i="1"/>
  <c r="DN32" i="1"/>
  <c r="DN34" i="1"/>
  <c r="DN27" i="1"/>
  <c r="DN28" i="1"/>
  <c r="DN24" i="1"/>
  <c r="DN44" i="1"/>
  <c r="DN60" i="1"/>
  <c r="DM30" i="1"/>
  <c r="DN30" i="1" s="1"/>
  <c r="DN31" i="1"/>
  <c r="DN48" i="1"/>
  <c r="DM57" i="1"/>
  <c r="DN57" i="1" s="1"/>
  <c r="DN40" i="1"/>
  <c r="DN33" i="1"/>
  <c r="DM52" i="1"/>
  <c r="DN52" i="1" s="1"/>
  <c r="DN25" i="1"/>
  <c r="DM37" i="1"/>
  <c r="DN37" i="1" s="1"/>
  <c r="DM54" i="1"/>
  <c r="DN54" i="1" s="1"/>
  <c r="DM55" i="1"/>
  <c r="DN55" i="1" s="1"/>
  <c r="DN26" i="1"/>
  <c r="DM39" i="1"/>
  <c r="DN39" i="1" s="1"/>
</calcChain>
</file>

<file path=xl/sharedStrings.xml><?xml version="1.0" encoding="utf-8"?>
<sst xmlns="http://schemas.openxmlformats.org/spreadsheetml/2006/main" count="1068" uniqueCount="122">
  <si>
    <t>УТВЕРЖДЕН</t>
  </si>
  <si>
    <t>График оценочных процедур в МАОУ  гимназии №__82____</t>
  </si>
  <si>
    <r>
      <rPr>
        <sz val="11"/>
        <color rgb="FF000000"/>
        <rFont val="Calibri"/>
      </rPr>
      <t xml:space="preserve">_________   </t>
    </r>
    <r>
      <rPr>
        <sz val="12"/>
        <color rgb="FF000000"/>
        <rFont val="Calibri"/>
      </rPr>
      <t xml:space="preserve"> А.Ф.Скитева </t>
    </r>
    <r>
      <rPr>
        <sz val="11"/>
        <color rgb="FF000000"/>
        <rFont val="Calibri"/>
      </rPr>
      <t>___________</t>
    </r>
  </si>
  <si>
    <t xml:space="preserve"> на 2 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</si>
  <si>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</si>
  <si>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</si>
  <si>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</si>
  <si>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</si>
  <si>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</si>
  <si>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 xml:space="preserve">май 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</si>
  <si>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</si>
  <si>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</si>
  <si>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</si>
  <si>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</si>
  <si>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</si>
  <si>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</si>
  <si>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</si>
  <si>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</si>
  <si>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</si>
  <si>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</si>
  <si>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</si>
  <si>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</si>
  <si>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</si>
  <si>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</si>
  <si>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</si>
  <si>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</si>
  <si>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</si>
  <si>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</si>
  <si>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СЛВ</t>
  </si>
  <si>
    <t>ОКР</t>
  </si>
  <si>
    <t>ИЗО</t>
  </si>
  <si>
    <t>КУБ</t>
  </si>
  <si>
    <t>МУЗ</t>
  </si>
  <si>
    <t>ОБЗ</t>
  </si>
  <si>
    <t>ТЕХ</t>
  </si>
  <si>
    <t>ФЗР</t>
  </si>
  <si>
    <t>ОДНКНР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</si>
  <si>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</si>
  <si>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</si>
  <si>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</si>
  <si>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</si>
  <si>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</si>
  <si>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</si>
  <si>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</si>
  <si>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</si>
  <si>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</si>
  <si>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3а</t>
  </si>
  <si>
    <t xml:space="preserve">
</t>
  </si>
  <si>
    <t>3б</t>
  </si>
  <si>
    <t>Информатика</t>
  </si>
  <si>
    <t>3в</t>
  </si>
  <si>
    <t>История</t>
  </si>
  <si>
    <t>3г</t>
  </si>
  <si>
    <t>Кубановедение</t>
  </si>
  <si>
    <t>3д</t>
  </si>
  <si>
    <t>Литература, литчтение</t>
  </si>
  <si>
    <t>3е</t>
  </si>
  <si>
    <t>Математика</t>
  </si>
  <si>
    <t>4а</t>
  </si>
  <si>
    <t>Музыка</t>
  </si>
  <si>
    <t>4б</t>
  </si>
  <si>
    <t>4в</t>
  </si>
  <si>
    <t xml:space="preserve">Русская словесность </t>
  </si>
  <si>
    <t>СЛВ.</t>
  </si>
  <si>
    <t>4г</t>
  </si>
  <si>
    <t>ОБЗР</t>
  </si>
  <si>
    <t>4д</t>
  </si>
  <si>
    <t>Обществознание</t>
  </si>
  <si>
    <t>Окружающий мир</t>
  </si>
  <si>
    <t>5а</t>
  </si>
  <si>
    <t>мат</t>
  </si>
  <si>
    <t xml:space="preserve">МАТ </t>
  </si>
  <si>
    <t>Русский язык</t>
  </si>
  <si>
    <t>5б</t>
  </si>
  <si>
    <t>Труд (Технология)</t>
  </si>
  <si>
    <t>5в</t>
  </si>
  <si>
    <t>Физика</t>
  </si>
  <si>
    <t>5г</t>
  </si>
  <si>
    <t>Физкультура</t>
  </si>
  <si>
    <t>5д</t>
  </si>
  <si>
    <t xml:space="preserve">Основы финансовой грамотности </t>
  </si>
  <si>
    <t>ОФГ</t>
  </si>
  <si>
    <t>Химия</t>
  </si>
  <si>
    <t>6а</t>
  </si>
  <si>
    <t xml:space="preserve">Основы проектной и исследовательской деятельности </t>
  </si>
  <si>
    <t>ОПД</t>
  </si>
  <si>
    <t>6б</t>
  </si>
  <si>
    <t>Основы духовно-нравственной кульутры народов России</t>
  </si>
  <si>
    <t>6в</t>
  </si>
  <si>
    <t>6г</t>
  </si>
  <si>
    <t>6д</t>
  </si>
  <si>
    <t>6е</t>
  </si>
  <si>
    <t>7а</t>
  </si>
  <si>
    <t>7б</t>
  </si>
  <si>
    <t>Физ</t>
  </si>
  <si>
    <t>7в</t>
  </si>
  <si>
    <t>7г</t>
  </si>
  <si>
    <t>7д</t>
  </si>
  <si>
    <t>7е</t>
  </si>
  <si>
    <t>8а</t>
  </si>
  <si>
    <t>8б</t>
  </si>
  <si>
    <t>8в</t>
  </si>
  <si>
    <t>8г</t>
  </si>
  <si>
    <t>8д</t>
  </si>
  <si>
    <t>9а</t>
  </si>
  <si>
    <t>9б</t>
  </si>
  <si>
    <t>9г</t>
  </si>
  <si>
    <t>Х</t>
  </si>
  <si>
    <t>9д</t>
  </si>
  <si>
    <t>9е</t>
  </si>
  <si>
    <t>10а</t>
  </si>
  <si>
    <t>рус</t>
  </si>
  <si>
    <t>10б</t>
  </si>
  <si>
    <t>11а</t>
  </si>
  <si>
    <t>11б</t>
  </si>
  <si>
    <t>жирным шрифтом обозначены ВПР</t>
  </si>
  <si>
    <t>синим шрифтом  выделены административные контрольные работы</t>
  </si>
  <si>
    <t>ВПР</t>
  </si>
  <si>
    <t xml:space="preserve">РУС </t>
  </si>
  <si>
    <t>ИС</t>
  </si>
  <si>
    <t>приказ от 09.01.2025 №  2</t>
  </si>
  <si>
    <r>
      <t xml:space="preserve">красным и </t>
    </r>
    <r>
      <rPr>
        <b/>
        <sz val="10"/>
        <color theme="9"/>
        <rFont val="Calibri"/>
        <family val="2"/>
        <charset val="204"/>
      </rPr>
      <t xml:space="preserve">зеленым </t>
    </r>
    <r>
      <rPr>
        <sz val="10"/>
        <color rgb="FFFF0000"/>
        <rFont val="Calibri"/>
      </rPr>
      <t xml:space="preserve"> шрифтом обозначены федеральные оценочные процедцры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</si>
</sst>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b/>
      <sz val="11"/>
      <color rgb="FF2E75B5"/>
      <name val="Calibri"/>
    </font>
    <font>
      <sz val="11"/>
      <color theme="8"/>
      <name val="Calibri"/>
    </font>
    <font>
      <b/>
      <sz val="11"/>
      <color theme="4"/>
      <name val="Calibri"/>
    </font>
    <font>
      <sz val="11"/>
      <color rgb="FF4472C4"/>
      <name val="Calibri"/>
    </font>
    <font>
      <b/>
      <sz val="11"/>
      <color theme="1"/>
      <name val="Calibri"/>
    </font>
    <font>
      <sz val="11"/>
      <color rgb="FF4A86E8"/>
      <name val="Calibri"/>
    </font>
    <font>
      <b/>
      <sz val="11"/>
      <color rgb="FF5B9BD5"/>
      <name val="Calibri"/>
    </font>
    <font>
      <b/>
      <sz val="11"/>
      <color theme="8"/>
      <name val="Calibri"/>
    </font>
    <font>
      <sz val="11"/>
      <color rgb="FF0000FF"/>
      <name val="Calibri"/>
    </font>
    <font>
      <sz val="11"/>
      <color rgb="FF2E75B5"/>
      <name val="Calibri"/>
    </font>
    <font>
      <b/>
      <sz val="11"/>
      <color rgb="FF44546A"/>
      <name val="Calibri"/>
    </font>
    <font>
      <b/>
      <sz val="11"/>
      <color rgb="FFC00000"/>
      <name val="Calibri"/>
    </font>
    <font>
      <sz val="11"/>
      <color theme="4"/>
      <name val="Calibri"/>
    </font>
    <font>
      <b/>
      <sz val="12"/>
      <color rgb="FFC00000"/>
      <name val="Times New Roman"/>
    </font>
    <font>
      <sz val="10"/>
      <color rgb="FFFF0000"/>
      <name val="Calibri"/>
    </font>
    <font>
      <b/>
      <sz val="10"/>
      <color rgb="FF2E75B5"/>
      <name val="Calibri"/>
    </font>
    <font>
      <sz val="12"/>
      <color rgb="FF000000"/>
      <name val="Calibri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9" tint="-0.249977111117893"/>
      <name val="Calibri"/>
      <family val="2"/>
      <charset val="204"/>
    </font>
    <font>
      <b/>
      <sz val="11"/>
      <color theme="9" tint="-0.499984740745262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249977111117893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sz val="11"/>
      <color theme="9" tint="-0.49998474074526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8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C00000"/>
      <name val="Calibri"/>
      <family val="2"/>
      <charset val="204"/>
    </font>
    <font>
      <b/>
      <sz val="10"/>
      <color theme="9"/>
      <name val="Calibri"/>
      <family val="2"/>
      <charset val="204"/>
    </font>
    <font>
      <sz val="10"/>
      <color rgb="FFFF000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EAADB"/>
        <bgColor rgb="FF8EAADB"/>
      </patternFill>
    </fill>
    <fill>
      <patternFill patternType="solid">
        <fgColor rgb="FFFBE4D5"/>
        <bgColor rgb="FFFBE4D5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9CC2E5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C000"/>
      </patternFill>
    </fill>
    <fill>
      <patternFill patternType="solid">
        <fgColor rgb="FFFFFF00"/>
        <bgColor rgb="FF8EAADB"/>
      </patternFill>
    </fill>
    <fill>
      <patternFill patternType="solid">
        <fgColor theme="0" tint="-0.249977111117893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92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10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7" fillId="0" borderId="0" xfId="0" applyFont="1"/>
    <xf numFmtId="0" fontId="11" fillId="11" borderId="8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 vertical="center"/>
    </xf>
    <xf numFmtId="0" fontId="11" fillId="11" borderId="14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10" borderId="8" xfId="0" applyFont="1" applyFill="1" applyBorder="1" applyAlignment="1">
      <alignment horizontal="left" vertical="center"/>
    </xf>
    <xf numFmtId="0" fontId="18" fillId="11" borderId="8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top" wrapText="1"/>
    </xf>
    <xf numFmtId="0" fontId="9" fillId="2" borderId="1" xfId="0" applyFont="1" applyFill="1" applyBorder="1"/>
    <xf numFmtId="0" fontId="4" fillId="10" borderId="16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left" vertical="top" wrapText="1"/>
    </xf>
    <xf numFmtId="0" fontId="2" fillId="10" borderId="8" xfId="0" applyFont="1" applyFill="1" applyBorder="1" applyAlignment="1">
      <alignment horizontal="left" vertical="top" wrapText="1"/>
    </xf>
    <xf numFmtId="0" fontId="9" fillId="10" borderId="1" xfId="0" applyFont="1" applyFill="1" applyBorder="1"/>
    <xf numFmtId="0" fontId="15" fillId="10" borderId="14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left" vertical="center"/>
    </xf>
    <xf numFmtId="0" fontId="19" fillId="11" borderId="8" xfId="0" applyFont="1" applyFill="1" applyBorder="1" applyAlignment="1">
      <alignment horizontal="left" vertical="center"/>
    </xf>
    <xf numFmtId="0" fontId="19" fillId="10" borderId="8" xfId="0" applyFont="1" applyFill="1" applyBorder="1" applyAlignment="1">
      <alignment horizontal="left" vertical="center"/>
    </xf>
    <xf numFmtId="0" fontId="20" fillId="10" borderId="8" xfId="0" applyFont="1" applyFill="1" applyBorder="1" applyAlignment="1">
      <alignment horizontal="left" vertical="center"/>
    </xf>
    <xf numFmtId="0" fontId="5" fillId="10" borderId="8" xfId="0" applyFont="1" applyFill="1" applyBorder="1" applyAlignment="1">
      <alignment horizontal="left" vertical="center"/>
    </xf>
    <xf numFmtId="0" fontId="21" fillId="10" borderId="8" xfId="0" applyFont="1" applyFill="1" applyBorder="1" applyAlignment="1">
      <alignment horizontal="left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left" vertical="top" wrapText="1"/>
    </xf>
    <xf numFmtId="0" fontId="19" fillId="11" borderId="8" xfId="0" applyFont="1" applyFill="1" applyBorder="1" applyAlignment="1">
      <alignment horizontal="left" vertical="center"/>
    </xf>
    <xf numFmtId="0" fontId="5" fillId="11" borderId="8" xfId="0" applyFont="1" applyFill="1" applyBorder="1" applyAlignment="1">
      <alignment horizontal="left" vertical="center"/>
    </xf>
    <xf numFmtId="0" fontId="20" fillId="11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2" fillId="10" borderId="8" xfId="0" applyFont="1" applyFill="1" applyBorder="1" applyAlignment="1">
      <alignment horizontal="left" vertical="center"/>
    </xf>
    <xf numFmtId="0" fontId="11" fillId="10" borderId="16" xfId="0" applyFont="1" applyFill="1" applyBorder="1" applyAlignment="1">
      <alignment horizontal="left" vertical="top" wrapText="1"/>
    </xf>
    <xf numFmtId="0" fontId="2" fillId="10" borderId="16" xfId="0" applyFont="1" applyFill="1" applyBorder="1" applyAlignment="1">
      <alignment horizontal="left" vertical="top" wrapText="1"/>
    </xf>
    <xf numFmtId="0" fontId="23" fillId="10" borderId="8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23" fillId="11" borderId="8" xfId="0" applyFont="1" applyFill="1" applyBorder="1" applyAlignment="1">
      <alignment horizontal="left" vertical="center"/>
    </xf>
    <xf numFmtId="0" fontId="22" fillId="11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9" fillId="0" borderId="8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4" fillId="11" borderId="8" xfId="0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center" vertical="center"/>
    </xf>
    <xf numFmtId="0" fontId="9" fillId="10" borderId="8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left" vertical="center"/>
    </xf>
    <xf numFmtId="0" fontId="26" fillId="10" borderId="8" xfId="0" applyFont="1" applyFill="1" applyBorder="1" applyAlignment="1">
      <alignment horizontal="left" vertical="center"/>
    </xf>
    <xf numFmtId="0" fontId="26" fillId="11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15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left" vertical="center"/>
    </xf>
    <xf numFmtId="0" fontId="20" fillId="12" borderId="8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28" fillId="11" borderId="8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top"/>
    </xf>
    <xf numFmtId="0" fontId="3" fillId="10" borderId="8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 wrapText="1"/>
    </xf>
    <xf numFmtId="0" fontId="5" fillId="10" borderId="8" xfId="0" applyFont="1" applyFill="1" applyBorder="1" applyAlignment="1">
      <alignment horizontal="left" vertical="center" wrapText="1"/>
    </xf>
    <xf numFmtId="0" fontId="4" fillId="13" borderId="8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 wrapText="1"/>
    </xf>
    <xf numFmtId="0" fontId="29" fillId="10" borderId="8" xfId="0" applyFont="1" applyFill="1" applyBorder="1" applyAlignment="1">
      <alignment horizontal="left" vertical="center"/>
    </xf>
    <xf numFmtId="0" fontId="30" fillId="0" borderId="0" xfId="0" applyFont="1" applyAlignment="1">
      <alignment wrapText="1"/>
    </xf>
    <xf numFmtId="0" fontId="21" fillId="11" borderId="8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30" fillId="10" borderId="1" xfId="0" applyFont="1" applyFill="1" applyBorder="1" applyAlignment="1">
      <alignment wrapText="1"/>
    </xf>
    <xf numFmtId="0" fontId="5" fillId="11" borderId="8" xfId="0" applyFont="1" applyFill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/>
    </xf>
    <xf numFmtId="0" fontId="4" fillId="10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6" fillId="10" borderId="8" xfId="0" applyFont="1" applyFill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6" fillId="11" borderId="8" xfId="0" applyFont="1" applyFill="1" applyBorder="1" applyAlignment="1">
      <alignment horizontal="left" vertical="center"/>
    </xf>
    <xf numFmtId="0" fontId="37" fillId="10" borderId="8" xfId="0" applyFont="1" applyFill="1" applyBorder="1" applyAlignment="1">
      <alignment horizontal="left" vertical="center"/>
    </xf>
    <xf numFmtId="0" fontId="37" fillId="11" borderId="8" xfId="0" applyFont="1" applyFill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8" fillId="14" borderId="8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horizontal="left" vertical="center"/>
    </xf>
    <xf numFmtId="0" fontId="39" fillId="10" borderId="8" xfId="0" applyFont="1" applyFill="1" applyBorder="1" applyAlignment="1">
      <alignment horizontal="left" vertical="center"/>
    </xf>
    <xf numFmtId="0" fontId="39" fillId="11" borderId="8" xfId="0" applyFont="1" applyFill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8" fillId="15" borderId="8" xfId="0" applyFont="1" applyFill="1" applyBorder="1" applyAlignment="1">
      <alignment horizontal="left" vertical="center"/>
    </xf>
    <xf numFmtId="0" fontId="40" fillId="11" borderId="8" xfId="0" applyFont="1" applyFill="1" applyBorder="1" applyAlignment="1">
      <alignment horizontal="left" vertical="center"/>
    </xf>
    <xf numFmtId="0" fontId="41" fillId="11" borderId="8" xfId="0" applyFont="1" applyFill="1" applyBorder="1" applyAlignment="1">
      <alignment horizontal="left" vertical="center"/>
    </xf>
    <xf numFmtId="0" fontId="42" fillId="11" borderId="8" xfId="0" applyFont="1" applyFill="1" applyBorder="1" applyAlignment="1">
      <alignment horizontal="left" vertical="center"/>
    </xf>
    <xf numFmtId="0" fontId="36" fillId="16" borderId="8" xfId="0" applyFont="1" applyFill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" fillId="14" borderId="8" xfId="0" applyFont="1" applyFill="1" applyBorder="1" applyAlignment="1">
      <alignment horizontal="left" vertical="center"/>
    </xf>
    <xf numFmtId="0" fontId="44" fillId="0" borderId="8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11" borderId="8" xfId="0" applyFont="1" applyFill="1" applyBorder="1" applyAlignment="1">
      <alignment horizontal="left" vertical="center"/>
    </xf>
    <xf numFmtId="0" fontId="46" fillId="0" borderId="0" xfId="0" applyFont="1" applyAlignment="1"/>
    <xf numFmtId="0" fontId="47" fillId="11" borderId="8" xfId="0" applyFont="1" applyFill="1" applyBorder="1" applyAlignment="1">
      <alignment horizontal="left" vertical="center" wrapText="1"/>
    </xf>
    <xf numFmtId="0" fontId="48" fillId="2" borderId="8" xfId="0" applyFont="1" applyFill="1" applyBorder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32" fillId="17" borderId="0" xfId="0" applyFont="1" applyFill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0" fontId="3" fillId="17" borderId="0" xfId="0" applyFont="1" applyFill="1"/>
    <xf numFmtId="0" fontId="0" fillId="17" borderId="0" xfId="0" applyFont="1" applyFill="1" applyAlignment="1"/>
    <xf numFmtId="0" fontId="41" fillId="10" borderId="8" xfId="0" applyFont="1" applyFill="1" applyBorder="1" applyAlignment="1">
      <alignment horizontal="left" vertical="center"/>
    </xf>
    <xf numFmtId="0" fontId="43" fillId="11" borderId="8" xfId="0" applyFont="1" applyFill="1" applyBorder="1" applyAlignment="1">
      <alignment horizontal="left" vertical="center"/>
    </xf>
    <xf numFmtId="0" fontId="37" fillId="22" borderId="8" xfId="0" applyFont="1" applyFill="1" applyBorder="1" applyAlignment="1">
      <alignment horizontal="left" vertical="center"/>
    </xf>
    <xf numFmtId="0" fontId="49" fillId="10" borderId="8" xfId="0" applyFont="1" applyFill="1" applyBorder="1" applyAlignment="1">
      <alignment horizontal="left" vertical="center"/>
    </xf>
    <xf numFmtId="0" fontId="51" fillId="0" borderId="0" xfId="0" applyFont="1" applyAlignment="1">
      <alignment horizontal="left" vertical="top"/>
    </xf>
    <xf numFmtId="0" fontId="52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4" borderId="3" xfId="0" applyFont="1" applyFill="1" applyBorder="1" applyAlignment="1">
      <alignment horizontal="center" vertical="center"/>
    </xf>
    <xf numFmtId="0" fontId="10" fillId="0" borderId="4" xfId="0" applyFont="1" applyBorder="1"/>
    <xf numFmtId="0" fontId="10" fillId="0" borderId="5" xfId="0" applyFont="1" applyBorder="1"/>
    <xf numFmtId="0" fontId="10" fillId="17" borderId="4" xfId="0" applyFont="1" applyFill="1" applyBorder="1"/>
    <xf numFmtId="0" fontId="10" fillId="17" borderId="5" xfId="0" applyFont="1" applyFill="1" applyBorder="1"/>
    <xf numFmtId="0" fontId="3" fillId="19" borderId="3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21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0" fillId="0" borderId="6" xfId="0" applyFont="1" applyBorder="1"/>
    <xf numFmtId="0" fontId="3" fillId="7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270"/>
  <sheetViews>
    <sheetView tabSelected="1" workbookViewId="0">
      <pane xSplit="4" ySplit="7" topLeftCell="AY8" activePane="bottomRight" state="frozen"/>
      <selection pane="topRight" activeCell="E1" sqref="E1"/>
      <selection pane="bottomLeft" activeCell="A8" sqref="A8"/>
      <selection pane="bottomRight" activeCell="CA10" sqref="CA10"/>
    </sheetView>
  </sheetViews>
  <sheetFormatPr defaultColWidth="14.42578125" defaultRowHeight="15" customHeight="1" x14ac:dyDescent="0.25"/>
  <cols>
    <col min="1" max="1" width="14.28515625" customWidth="1"/>
    <col min="2" max="2" width="6.140625" customWidth="1"/>
    <col min="3" max="3" width="2.28515625" customWidth="1"/>
    <col min="4" max="4" width="5.42578125" customWidth="1"/>
    <col min="5" max="86" width="4.7109375" customWidth="1"/>
    <col min="87" max="88" width="5.42578125" customWidth="1"/>
    <col min="89" max="116" width="4.7109375" customWidth="1"/>
    <col min="117" max="117" width="9.28515625" customWidth="1"/>
    <col min="118" max="118" width="12.85546875" customWidth="1"/>
  </cols>
  <sheetData>
    <row r="1" spans="1:118" ht="15.75" x14ac:dyDescent="0.25">
      <c r="A1" s="1"/>
      <c r="B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5"/>
      <c r="CD1" s="4"/>
      <c r="CE1" s="4"/>
      <c r="CF1" s="4"/>
      <c r="CG1" s="4"/>
      <c r="CH1" s="5"/>
      <c r="CI1" s="4"/>
      <c r="CJ1" s="4"/>
      <c r="CK1" s="4"/>
      <c r="CL1" s="4"/>
      <c r="CM1" s="4"/>
      <c r="CN1" s="6"/>
      <c r="CO1" s="4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8"/>
      <c r="DL1" s="8"/>
    </row>
    <row r="2" spans="1:118" ht="19.5" customHeight="1" x14ac:dyDescent="0.25">
      <c r="A2" s="1"/>
      <c r="B2" s="2"/>
      <c r="D2" s="3"/>
      <c r="E2" s="4"/>
      <c r="F2" s="184" t="s">
        <v>0</v>
      </c>
      <c r="G2" s="174"/>
      <c r="H2" s="174"/>
      <c r="I2" s="17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5"/>
      <c r="CD2" s="4"/>
      <c r="CE2" s="4"/>
      <c r="CF2" s="4"/>
      <c r="CG2" s="4"/>
      <c r="CH2" s="5"/>
      <c r="CI2" s="4"/>
      <c r="CJ2" s="4"/>
      <c r="CK2" s="4"/>
      <c r="CL2" s="4"/>
      <c r="CM2" s="4"/>
      <c r="CN2" s="6"/>
      <c r="CO2" s="4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8"/>
      <c r="DL2" s="8"/>
    </row>
    <row r="3" spans="1:118" ht="19.5" customHeight="1" x14ac:dyDescent="0.25">
      <c r="A3" s="1"/>
      <c r="B3" s="2"/>
      <c r="D3" s="3"/>
      <c r="E3" s="4"/>
      <c r="F3" s="185" t="s">
        <v>120</v>
      </c>
      <c r="G3" s="174"/>
      <c r="H3" s="174"/>
      <c r="I3" s="174"/>
      <c r="J3" s="174"/>
      <c r="K3" s="174"/>
      <c r="L3" s="174"/>
      <c r="M3" s="174"/>
      <c r="N3" s="4"/>
      <c r="O3" s="4"/>
      <c r="P3" s="4"/>
      <c r="Q3" s="186" t="s">
        <v>1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5"/>
      <c r="CD3" s="4"/>
      <c r="CE3" s="4"/>
      <c r="CF3" s="4"/>
      <c r="CG3" s="4"/>
      <c r="CH3" s="5"/>
      <c r="CI3" s="4"/>
      <c r="CJ3" s="4"/>
      <c r="CK3" s="4"/>
      <c r="CL3" s="4"/>
      <c r="CM3" s="4"/>
      <c r="CN3" s="6"/>
      <c r="CO3" s="4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8"/>
      <c r="DL3" s="8"/>
    </row>
    <row r="4" spans="1:118" ht="19.5" customHeight="1" x14ac:dyDescent="0.25">
      <c r="A4" s="1"/>
      <c r="B4" s="2"/>
      <c r="D4" s="3"/>
      <c r="E4" s="4"/>
      <c r="F4" s="187" t="s">
        <v>2</v>
      </c>
      <c r="G4" s="174"/>
      <c r="H4" s="174"/>
      <c r="I4" s="174"/>
      <c r="J4" s="174"/>
      <c r="K4" s="174"/>
      <c r="L4" s="174"/>
      <c r="M4" s="174"/>
      <c r="N4" s="4"/>
      <c r="O4" s="4"/>
      <c r="P4" s="4"/>
      <c r="Q4" s="186" t="s">
        <v>3</v>
      </c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9"/>
      <c r="AH4" s="9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5"/>
      <c r="CD4" s="4"/>
      <c r="CE4" s="4"/>
      <c r="CF4" s="4"/>
      <c r="CG4" s="4"/>
      <c r="CH4" s="5"/>
      <c r="CI4" s="4"/>
      <c r="CJ4" s="4"/>
      <c r="CK4" s="4"/>
      <c r="CL4" s="4"/>
      <c r="CM4" s="4"/>
      <c r="CN4" s="6"/>
      <c r="CO4" s="4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8"/>
      <c r="DL4" s="8"/>
    </row>
    <row r="5" spans="1:118" ht="15.75" x14ac:dyDescent="0.25">
      <c r="A5" s="1"/>
      <c r="B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5"/>
      <c r="CD5" s="4"/>
      <c r="CE5" s="4"/>
      <c r="CF5" s="4"/>
      <c r="CG5" s="4"/>
      <c r="CH5" s="5"/>
      <c r="CI5" s="4"/>
      <c r="CJ5" s="4"/>
      <c r="CK5" s="4"/>
      <c r="CL5" s="4"/>
      <c r="CM5" s="4"/>
      <c r="CN5" s="6"/>
      <c r="CO5" s="4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8"/>
      <c r="DL5" s="8"/>
    </row>
    <row r="6" spans="1:118" ht="30" customHeight="1" x14ac:dyDescent="0.25">
      <c r="A6" s="173" t="s">
        <v>4</v>
      </c>
      <c r="B6" s="174"/>
      <c r="C6" s="10"/>
      <c r="D6" s="11"/>
      <c r="E6" s="175" t="s">
        <v>5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7"/>
      <c r="V6" s="188" t="s">
        <v>6</v>
      </c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7"/>
      <c r="AP6" s="189" t="s">
        <v>7</v>
      </c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7"/>
      <c r="BE6" s="175" t="s">
        <v>8</v>
      </c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90"/>
      <c r="CA6" s="191" t="s">
        <v>9</v>
      </c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7"/>
      <c r="CP6" s="182" t="s">
        <v>10</v>
      </c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7"/>
      <c r="DM6" s="12"/>
      <c r="DN6" s="10"/>
    </row>
    <row r="7" spans="1:118" ht="18" customHeight="1" x14ac:dyDescent="0.25">
      <c r="A7" s="13" t="s">
        <v>11</v>
      </c>
      <c r="B7" s="14" t="s">
        <v>12</v>
      </c>
      <c r="C7" s="15"/>
      <c r="D7" s="16" t="s">
        <v>13</v>
      </c>
      <c r="E7" s="17">
        <v>9</v>
      </c>
      <c r="F7" s="17">
        <v>10</v>
      </c>
      <c r="G7" s="17">
        <v>13</v>
      </c>
      <c r="H7" s="17">
        <v>14</v>
      </c>
      <c r="I7" s="17">
        <v>15</v>
      </c>
      <c r="J7" s="17">
        <v>16</v>
      </c>
      <c r="K7" s="17">
        <v>17</v>
      </c>
      <c r="L7" s="17">
        <v>20</v>
      </c>
      <c r="M7" s="17">
        <v>21</v>
      </c>
      <c r="N7" s="17">
        <v>22</v>
      </c>
      <c r="O7" s="17">
        <v>23</v>
      </c>
      <c r="P7" s="17">
        <v>24</v>
      </c>
      <c r="Q7" s="17">
        <v>27</v>
      </c>
      <c r="R7" s="17">
        <v>28</v>
      </c>
      <c r="S7" s="17">
        <v>29</v>
      </c>
      <c r="T7" s="17">
        <v>30</v>
      </c>
      <c r="U7" s="17">
        <v>31</v>
      </c>
      <c r="V7" s="17">
        <v>3</v>
      </c>
      <c r="W7" s="17">
        <v>4</v>
      </c>
      <c r="X7" s="17">
        <v>5</v>
      </c>
      <c r="Y7" s="17">
        <v>6</v>
      </c>
      <c r="Z7" s="17">
        <v>7</v>
      </c>
      <c r="AA7" s="17">
        <v>10</v>
      </c>
      <c r="AB7" s="17">
        <v>11</v>
      </c>
      <c r="AC7" s="17">
        <v>12</v>
      </c>
      <c r="AD7" s="17">
        <v>13</v>
      </c>
      <c r="AE7" s="18">
        <v>14</v>
      </c>
      <c r="AF7" s="18">
        <v>17</v>
      </c>
      <c r="AG7" s="18">
        <v>18</v>
      </c>
      <c r="AH7" s="18">
        <v>19</v>
      </c>
      <c r="AI7" s="18">
        <v>20</v>
      </c>
      <c r="AJ7" s="18">
        <v>21</v>
      </c>
      <c r="AK7" s="18">
        <v>24</v>
      </c>
      <c r="AL7" s="18">
        <v>25</v>
      </c>
      <c r="AM7" s="18">
        <v>26</v>
      </c>
      <c r="AN7" s="18">
        <v>27</v>
      </c>
      <c r="AO7" s="18">
        <v>28</v>
      </c>
      <c r="AP7" s="18">
        <v>3</v>
      </c>
      <c r="AQ7" s="18">
        <v>4</v>
      </c>
      <c r="AR7" s="18">
        <v>5</v>
      </c>
      <c r="AS7" s="18">
        <v>6</v>
      </c>
      <c r="AT7" s="19">
        <v>7</v>
      </c>
      <c r="AU7" s="18">
        <v>10</v>
      </c>
      <c r="AV7" s="18">
        <v>11</v>
      </c>
      <c r="AW7" s="18">
        <v>12</v>
      </c>
      <c r="AX7" s="18">
        <v>13</v>
      </c>
      <c r="AY7" s="18">
        <v>14</v>
      </c>
      <c r="AZ7" s="18">
        <v>17</v>
      </c>
      <c r="BA7" s="18">
        <v>18</v>
      </c>
      <c r="BB7" s="18">
        <v>19</v>
      </c>
      <c r="BC7" s="18">
        <v>20</v>
      </c>
      <c r="BD7" s="19">
        <v>21</v>
      </c>
      <c r="BE7" s="18">
        <v>31</v>
      </c>
      <c r="BF7" s="18">
        <v>1</v>
      </c>
      <c r="BG7" s="18">
        <v>2</v>
      </c>
      <c r="BH7" s="18">
        <v>3</v>
      </c>
      <c r="BI7" s="18">
        <v>4</v>
      </c>
      <c r="BJ7" s="18">
        <v>7</v>
      </c>
      <c r="BK7" s="18">
        <v>8</v>
      </c>
      <c r="BL7" s="18">
        <v>9</v>
      </c>
      <c r="BM7" s="18">
        <v>10</v>
      </c>
      <c r="BN7" s="18">
        <v>11</v>
      </c>
      <c r="BO7" s="18">
        <v>14</v>
      </c>
      <c r="BP7" s="18">
        <v>15</v>
      </c>
      <c r="BQ7" s="18">
        <v>16</v>
      </c>
      <c r="BR7" s="18">
        <v>17</v>
      </c>
      <c r="BS7" s="18">
        <v>18</v>
      </c>
      <c r="BT7" s="18">
        <v>21</v>
      </c>
      <c r="BU7" s="18">
        <v>22</v>
      </c>
      <c r="BV7" s="18">
        <v>23</v>
      </c>
      <c r="BW7" s="18">
        <v>24</v>
      </c>
      <c r="BX7" s="18">
        <v>25</v>
      </c>
      <c r="BY7" s="18">
        <v>28</v>
      </c>
      <c r="BZ7" s="18">
        <v>30</v>
      </c>
      <c r="CA7" s="18">
        <v>5</v>
      </c>
      <c r="CB7" s="18">
        <v>6</v>
      </c>
      <c r="CC7" s="20">
        <v>7</v>
      </c>
      <c r="CD7" s="18">
        <v>12</v>
      </c>
      <c r="CE7" s="18">
        <v>13</v>
      </c>
      <c r="CF7" s="18">
        <v>14</v>
      </c>
      <c r="CG7" s="18">
        <v>15</v>
      </c>
      <c r="CH7" s="20">
        <v>16</v>
      </c>
      <c r="CI7" s="18">
        <v>19</v>
      </c>
      <c r="CJ7" s="18">
        <v>20</v>
      </c>
      <c r="CK7" s="18">
        <v>21</v>
      </c>
      <c r="CL7" s="18">
        <v>22</v>
      </c>
      <c r="CM7" s="18">
        <v>23</v>
      </c>
      <c r="CN7" s="18">
        <v>24</v>
      </c>
      <c r="CO7" s="18"/>
      <c r="CP7" s="21" t="s">
        <v>14</v>
      </c>
      <c r="CQ7" s="21" t="s">
        <v>15</v>
      </c>
      <c r="CR7" s="21" t="s">
        <v>12</v>
      </c>
      <c r="CS7" s="21" t="s">
        <v>16</v>
      </c>
      <c r="CT7" s="21" t="s">
        <v>17</v>
      </c>
      <c r="CU7" s="21" t="s">
        <v>18</v>
      </c>
      <c r="CV7" s="21" t="s">
        <v>19</v>
      </c>
      <c r="CW7" s="21" t="s">
        <v>20</v>
      </c>
      <c r="CX7" s="21" t="s">
        <v>21</v>
      </c>
      <c r="CY7" s="21" t="s">
        <v>22</v>
      </c>
      <c r="CZ7" s="159" t="s">
        <v>23</v>
      </c>
      <c r="DA7" s="21" t="s">
        <v>24</v>
      </c>
      <c r="DB7" s="21" t="s">
        <v>25</v>
      </c>
      <c r="DC7" s="21" t="s">
        <v>26</v>
      </c>
      <c r="DD7" s="21" t="s">
        <v>27</v>
      </c>
      <c r="DE7" s="21" t="s">
        <v>28</v>
      </c>
      <c r="DF7" s="21" t="s">
        <v>29</v>
      </c>
      <c r="DG7" s="21" t="s">
        <v>30</v>
      </c>
      <c r="DH7" s="21" t="s">
        <v>31</v>
      </c>
      <c r="DI7" s="21" t="s">
        <v>32</v>
      </c>
      <c r="DJ7" s="21" t="s">
        <v>33</v>
      </c>
      <c r="DK7" s="21" t="s">
        <v>34</v>
      </c>
      <c r="DL7" s="21" t="s">
        <v>35</v>
      </c>
      <c r="DM7" s="15" t="s">
        <v>36</v>
      </c>
      <c r="DN7" s="15"/>
    </row>
    <row r="8" spans="1:118" ht="18" customHeight="1" x14ac:dyDescent="0.25">
      <c r="A8" s="22" t="s">
        <v>37</v>
      </c>
      <c r="B8" s="23" t="s">
        <v>26</v>
      </c>
      <c r="D8" s="24" t="s">
        <v>38</v>
      </c>
      <c r="E8" s="25"/>
      <c r="F8" s="26"/>
      <c r="G8" s="25"/>
      <c r="H8" s="25"/>
      <c r="I8" s="25"/>
      <c r="J8" s="25"/>
      <c r="K8" s="27"/>
      <c r="L8" s="25"/>
      <c r="M8" s="28" t="s">
        <v>14</v>
      </c>
      <c r="N8" s="25"/>
      <c r="O8" s="25"/>
      <c r="P8" s="27"/>
      <c r="Q8" s="25"/>
      <c r="R8" s="25"/>
      <c r="S8" s="25"/>
      <c r="T8" s="25"/>
      <c r="U8" s="27"/>
      <c r="V8" s="25"/>
      <c r="W8" s="25"/>
      <c r="X8" s="28" t="s">
        <v>15</v>
      </c>
      <c r="Y8" s="28" t="s">
        <v>26</v>
      </c>
      <c r="Z8" s="27"/>
      <c r="AA8" s="25"/>
      <c r="AB8" s="25"/>
      <c r="AC8" s="25"/>
      <c r="AD8" s="25"/>
      <c r="AE8" s="26"/>
      <c r="AF8" s="25"/>
      <c r="AG8" s="25"/>
      <c r="AH8" s="28" t="s">
        <v>14</v>
      </c>
      <c r="AI8" s="25"/>
      <c r="AJ8" s="27"/>
      <c r="AK8" s="25"/>
      <c r="AL8" s="25"/>
      <c r="AM8" s="25"/>
      <c r="AN8" s="25"/>
      <c r="AO8" s="27"/>
      <c r="AP8" s="25"/>
      <c r="AQ8" s="25"/>
      <c r="AR8" s="25"/>
      <c r="AS8" s="25"/>
      <c r="AT8" s="27"/>
      <c r="AU8" s="25"/>
      <c r="AV8" s="25"/>
      <c r="AW8" s="28" t="s">
        <v>14</v>
      </c>
      <c r="AX8" s="25"/>
      <c r="AY8" s="27"/>
      <c r="AZ8" s="25"/>
      <c r="BA8" s="28" t="s">
        <v>15</v>
      </c>
      <c r="BB8" s="25"/>
      <c r="BC8" s="25"/>
      <c r="BD8" s="26"/>
      <c r="BE8" s="25"/>
      <c r="BF8" s="25"/>
      <c r="BG8" s="25"/>
      <c r="BH8" s="25"/>
      <c r="BI8" s="27"/>
      <c r="BJ8" s="25"/>
      <c r="BK8" s="28" t="s">
        <v>14</v>
      </c>
      <c r="BL8" s="25"/>
      <c r="BM8" s="28" t="s">
        <v>15</v>
      </c>
      <c r="BN8" s="27"/>
      <c r="BO8" s="25"/>
      <c r="BP8" s="25"/>
      <c r="BQ8" s="25"/>
      <c r="BR8" s="28" t="s">
        <v>26</v>
      </c>
      <c r="BS8" s="27"/>
      <c r="BT8" s="25"/>
      <c r="BU8" s="25"/>
      <c r="BV8" s="25"/>
      <c r="BW8" s="28" t="s">
        <v>14</v>
      </c>
      <c r="BX8" s="27"/>
      <c r="BY8" s="25"/>
      <c r="BZ8" s="27"/>
      <c r="CA8" s="29"/>
      <c r="CB8" s="30"/>
      <c r="CC8" s="31"/>
      <c r="CD8" s="29"/>
      <c r="CE8" s="32" t="s">
        <v>26</v>
      </c>
      <c r="CF8" s="32" t="s">
        <v>14</v>
      </c>
      <c r="CG8" s="32" t="s">
        <v>15</v>
      </c>
      <c r="CH8" s="33"/>
      <c r="CI8" s="29"/>
      <c r="CJ8" s="29"/>
      <c r="CK8" s="29"/>
      <c r="CL8" s="25"/>
      <c r="CM8" s="27"/>
      <c r="CN8" s="34"/>
      <c r="CO8" s="29"/>
      <c r="CP8" s="35">
        <v>6</v>
      </c>
      <c r="CQ8" s="36">
        <f t="shared" ref="CQ8:CQ22" si="0">COUNTIF(E8:CO8,"МАТ")</f>
        <v>4</v>
      </c>
      <c r="CR8" s="37">
        <f t="shared" ref="CR8:CR22" si="1">COUNTIF(E8:CO8,"АЛГ")</f>
        <v>0</v>
      </c>
      <c r="CS8" s="37">
        <f t="shared" ref="CS8:CS22" si="2">COUNTIF(E8:CO8,"ГЕМ")</f>
        <v>0</v>
      </c>
      <c r="CT8" s="37">
        <f t="shared" ref="CT8:CT22" si="3">COUNTIF(E8:CO8,"ВИС")</f>
        <v>0</v>
      </c>
      <c r="CU8" s="37">
        <f t="shared" ref="CU8:CU22" si="4">COUNTIF(E8:CO8,"БИО")</f>
        <v>0</v>
      </c>
      <c r="CV8" s="37">
        <f t="shared" ref="CV8:CV22" si="5">COUNTIF(E8:CO8,"ГЕО")</f>
        <v>0</v>
      </c>
      <c r="CW8" s="37">
        <f t="shared" ref="CW8:CW22" si="6">COUNTIF(E8:CO8,"ИНФ")</f>
        <v>0</v>
      </c>
      <c r="CX8" s="37">
        <f t="shared" ref="CX8:CX22" si="7">COUNTIF(E8:CO8,"ИСТ")</f>
        <v>0</v>
      </c>
      <c r="CY8" s="37">
        <f t="shared" ref="CY8:CY22" si="8">COUNTIF(E8:CO8,"ЛИТ")</f>
        <v>0</v>
      </c>
      <c r="CZ8" s="37">
        <f t="shared" ref="CZ8:CZ22" si="9">COUNTIF(E8:CO8,"ОБЩ")</f>
        <v>0</v>
      </c>
      <c r="DA8" s="37">
        <f t="shared" ref="DA8:DA22" si="10">COUNTIF(E8:CO8,"ФИЗ")</f>
        <v>0</v>
      </c>
      <c r="DB8" s="37">
        <f t="shared" ref="DB8:DB22" si="11">COUNTIF(E8:CO8,"ХИМ")</f>
        <v>0</v>
      </c>
      <c r="DC8" s="37">
        <f t="shared" ref="DC8:DC22" si="12">COUNTIF(E8:CO8,"АНГ")</f>
        <v>3</v>
      </c>
      <c r="DD8" s="37">
        <f t="shared" ref="DD8:DD22" si="13">COUNTIF(E8:CO8,"НЕМ")</f>
        <v>0</v>
      </c>
      <c r="DE8" s="37">
        <f t="shared" ref="DE8:DE22" si="14">COUNTIF(E8:CO8,"ФРА")</f>
        <v>0</v>
      </c>
      <c r="DF8" s="37">
        <f t="shared" ref="DF8:DF22" si="15">COUNTIF(E8:CO8,"ОКР")</f>
        <v>0</v>
      </c>
      <c r="DG8" s="37">
        <f t="shared" ref="DG8:DG22" si="16">COUNTIF(E8:CO8,"ИЗО")</f>
        <v>0</v>
      </c>
      <c r="DH8" s="37">
        <f t="shared" ref="DH8:DH22" si="17">COUNTIF(E8:CO8,"КУБ")</f>
        <v>0</v>
      </c>
      <c r="DI8" s="37">
        <f t="shared" ref="DI8:DI22" si="18">COUNTIF(E8:CO8,"МУЗ")</f>
        <v>0</v>
      </c>
      <c r="DJ8" s="37">
        <f t="shared" ref="DJ8:DJ22" si="19">COUNTIF(E8:CO8,"ОБЗ")</f>
        <v>0</v>
      </c>
      <c r="DK8" s="37">
        <f t="shared" ref="DK8:DK22" si="20">COUNTIF(E8:CO8,"ТЕХ")</f>
        <v>0</v>
      </c>
      <c r="DL8" s="37">
        <f t="shared" ref="DL8:DL22" si="21">COUNTIF(E8:CO8,"ФЗР")</f>
        <v>0</v>
      </c>
      <c r="DM8" s="37">
        <f t="shared" ref="DM8:DM22" si="22">COUNTIF(F8:CP8,"ФЗР")</f>
        <v>0</v>
      </c>
      <c r="DN8" s="38">
        <f t="shared" ref="DN8:DN22" si="23">SUM(CP8:DM8)</f>
        <v>13</v>
      </c>
    </row>
    <row r="9" spans="1:118" ht="18" customHeight="1" x14ac:dyDescent="0.25">
      <c r="A9" s="39" t="s">
        <v>39</v>
      </c>
      <c r="B9" s="40" t="s">
        <v>18</v>
      </c>
      <c r="D9" s="41" t="s">
        <v>40</v>
      </c>
      <c r="E9" s="25"/>
      <c r="F9" s="27"/>
      <c r="G9" s="25"/>
      <c r="H9" s="25"/>
      <c r="I9" s="25"/>
      <c r="J9" s="25"/>
      <c r="K9" s="27"/>
      <c r="L9" s="25"/>
      <c r="M9" s="28" t="s">
        <v>14</v>
      </c>
      <c r="N9" s="25"/>
      <c r="O9" s="25"/>
      <c r="P9" s="27"/>
      <c r="Q9" s="25"/>
      <c r="R9" s="25"/>
      <c r="S9" s="25"/>
      <c r="T9" s="25"/>
      <c r="U9" s="27"/>
      <c r="V9" s="25"/>
      <c r="W9" s="25"/>
      <c r="X9" s="28" t="s">
        <v>15</v>
      </c>
      <c r="Y9" s="28" t="s">
        <v>26</v>
      </c>
      <c r="Z9" s="27"/>
      <c r="AA9" s="25"/>
      <c r="AB9" s="25"/>
      <c r="AC9" s="25"/>
      <c r="AD9" s="25"/>
      <c r="AE9" s="27"/>
      <c r="AF9" s="25"/>
      <c r="AG9" s="25"/>
      <c r="AH9" s="28" t="s">
        <v>14</v>
      </c>
      <c r="AI9" s="25"/>
      <c r="AJ9" s="27"/>
      <c r="AK9" s="25"/>
      <c r="AL9" s="25"/>
      <c r="AM9" s="25"/>
      <c r="AN9" s="25"/>
      <c r="AO9" s="27"/>
      <c r="AP9" s="25"/>
      <c r="AQ9" s="25"/>
      <c r="AR9" s="25"/>
      <c r="AS9" s="25"/>
      <c r="AT9" s="27"/>
      <c r="AU9" s="25"/>
      <c r="AV9" s="25"/>
      <c r="AW9" s="28" t="s">
        <v>14</v>
      </c>
      <c r="AX9" s="25"/>
      <c r="AY9" s="27"/>
      <c r="AZ9" s="25"/>
      <c r="BA9" s="28" t="s">
        <v>15</v>
      </c>
      <c r="BB9" s="25"/>
      <c r="BC9" s="25"/>
      <c r="BD9" s="27"/>
      <c r="BE9" s="25"/>
      <c r="BF9" s="25"/>
      <c r="BG9" s="25"/>
      <c r="BH9" s="25"/>
      <c r="BI9" s="27"/>
      <c r="BJ9" s="25"/>
      <c r="BK9" s="28" t="s">
        <v>14</v>
      </c>
      <c r="BL9" s="25"/>
      <c r="BM9" s="28" t="s">
        <v>15</v>
      </c>
      <c r="BN9" s="27"/>
      <c r="BO9" s="25"/>
      <c r="BP9" s="25"/>
      <c r="BQ9" s="25"/>
      <c r="BR9" s="28" t="s">
        <v>26</v>
      </c>
      <c r="BS9" s="27"/>
      <c r="BT9" s="25"/>
      <c r="BU9" s="25"/>
      <c r="BV9" s="25"/>
      <c r="BW9" s="28" t="s">
        <v>14</v>
      </c>
      <c r="BX9" s="27"/>
      <c r="BY9" s="25"/>
      <c r="BZ9" s="27"/>
      <c r="CA9" s="29"/>
      <c r="CB9" s="25"/>
      <c r="CC9" s="31"/>
      <c r="CD9" s="29"/>
      <c r="CE9" s="32" t="s">
        <v>26</v>
      </c>
      <c r="CF9" s="32" t="s">
        <v>14</v>
      </c>
      <c r="CG9" s="32" t="s">
        <v>15</v>
      </c>
      <c r="CH9" s="33"/>
      <c r="CI9" s="29"/>
      <c r="CJ9" s="29"/>
      <c r="CK9" s="29"/>
      <c r="CL9" s="25"/>
      <c r="CM9" s="27"/>
      <c r="CN9" s="34"/>
      <c r="CO9" s="29"/>
      <c r="CP9" s="35">
        <v>6</v>
      </c>
      <c r="CQ9" s="36">
        <f t="shared" si="0"/>
        <v>4</v>
      </c>
      <c r="CR9" s="37">
        <f t="shared" si="1"/>
        <v>0</v>
      </c>
      <c r="CS9" s="37">
        <f t="shared" si="2"/>
        <v>0</v>
      </c>
      <c r="CT9" s="37">
        <f t="shared" si="3"/>
        <v>0</v>
      </c>
      <c r="CU9" s="37">
        <f t="shared" si="4"/>
        <v>0</v>
      </c>
      <c r="CV9" s="37">
        <f t="shared" si="5"/>
        <v>0</v>
      </c>
      <c r="CW9" s="37">
        <f t="shared" si="6"/>
        <v>0</v>
      </c>
      <c r="CX9" s="37">
        <f t="shared" si="7"/>
        <v>0</v>
      </c>
      <c r="CY9" s="37">
        <f t="shared" si="8"/>
        <v>0</v>
      </c>
      <c r="CZ9" s="37">
        <f t="shared" si="9"/>
        <v>0</v>
      </c>
      <c r="DA9" s="37">
        <f t="shared" si="10"/>
        <v>0</v>
      </c>
      <c r="DB9" s="37">
        <f t="shared" si="11"/>
        <v>0</v>
      </c>
      <c r="DC9" s="37">
        <f t="shared" si="12"/>
        <v>3</v>
      </c>
      <c r="DD9" s="37">
        <f t="shared" si="13"/>
        <v>0</v>
      </c>
      <c r="DE9" s="37">
        <f t="shared" si="14"/>
        <v>0</v>
      </c>
      <c r="DF9" s="37">
        <f t="shared" si="15"/>
        <v>0</v>
      </c>
      <c r="DG9" s="37">
        <f t="shared" si="16"/>
        <v>0</v>
      </c>
      <c r="DH9" s="37">
        <f t="shared" si="17"/>
        <v>0</v>
      </c>
      <c r="DI9" s="37">
        <f t="shared" si="18"/>
        <v>0</v>
      </c>
      <c r="DJ9" s="37">
        <f t="shared" si="19"/>
        <v>0</v>
      </c>
      <c r="DK9" s="37">
        <f t="shared" si="20"/>
        <v>0</v>
      </c>
      <c r="DL9" s="37">
        <f t="shared" si="21"/>
        <v>0</v>
      </c>
      <c r="DM9" s="37">
        <f t="shared" si="22"/>
        <v>0</v>
      </c>
      <c r="DN9" s="38">
        <f t="shared" si="23"/>
        <v>13</v>
      </c>
    </row>
    <row r="10" spans="1:118" ht="18" customHeight="1" x14ac:dyDescent="0.25">
      <c r="A10" s="42" t="s">
        <v>41</v>
      </c>
      <c r="B10" s="43" t="s">
        <v>17</v>
      </c>
      <c r="D10" s="41" t="s">
        <v>42</v>
      </c>
      <c r="E10" s="25"/>
      <c r="F10" s="27"/>
      <c r="G10" s="25"/>
      <c r="H10" s="25"/>
      <c r="I10" s="25"/>
      <c r="J10" s="25"/>
      <c r="K10" s="27"/>
      <c r="L10" s="25"/>
      <c r="M10" s="28" t="s">
        <v>14</v>
      </c>
      <c r="N10" s="25"/>
      <c r="O10" s="25"/>
      <c r="P10" s="27"/>
      <c r="Q10" s="25"/>
      <c r="R10" s="25"/>
      <c r="S10" s="25"/>
      <c r="T10" s="25"/>
      <c r="U10" s="27"/>
      <c r="V10" s="25"/>
      <c r="W10" s="25"/>
      <c r="X10" s="28" t="s">
        <v>15</v>
      </c>
      <c r="Y10" s="28" t="s">
        <v>26</v>
      </c>
      <c r="Z10" s="27"/>
      <c r="AA10" s="25"/>
      <c r="AB10" s="25"/>
      <c r="AC10" s="25"/>
      <c r="AD10" s="25"/>
      <c r="AE10" s="27"/>
      <c r="AF10" s="25"/>
      <c r="AG10" s="25"/>
      <c r="AH10" s="28" t="s">
        <v>14</v>
      </c>
      <c r="AI10" s="25"/>
      <c r="AJ10" s="27"/>
      <c r="AK10" s="25"/>
      <c r="AL10" s="25"/>
      <c r="AM10" s="25"/>
      <c r="AN10" s="25"/>
      <c r="AO10" s="27"/>
      <c r="AP10" s="25"/>
      <c r="AQ10" s="25"/>
      <c r="AR10" s="25"/>
      <c r="AS10" s="25"/>
      <c r="AT10" s="27"/>
      <c r="AU10" s="25"/>
      <c r="AV10" s="25"/>
      <c r="AW10" s="28" t="s">
        <v>14</v>
      </c>
      <c r="AX10" s="25"/>
      <c r="AY10" s="27"/>
      <c r="AZ10" s="25"/>
      <c r="BA10" s="28" t="s">
        <v>15</v>
      </c>
      <c r="BB10" s="25"/>
      <c r="BC10" s="25"/>
      <c r="BD10" s="27"/>
      <c r="BE10" s="25"/>
      <c r="BF10" s="25"/>
      <c r="BG10" s="25"/>
      <c r="BH10" s="25"/>
      <c r="BI10" s="27"/>
      <c r="BJ10" s="25"/>
      <c r="BK10" s="28" t="s">
        <v>14</v>
      </c>
      <c r="BL10" s="25"/>
      <c r="BM10" s="28" t="s">
        <v>15</v>
      </c>
      <c r="BN10" s="27"/>
      <c r="BO10" s="25"/>
      <c r="BP10" s="25"/>
      <c r="BQ10" s="25"/>
      <c r="BR10" s="28" t="s">
        <v>26</v>
      </c>
      <c r="BS10" s="27"/>
      <c r="BT10" s="25"/>
      <c r="BU10" s="25"/>
      <c r="BV10" s="25"/>
      <c r="BW10" s="28" t="s">
        <v>14</v>
      </c>
      <c r="BX10" s="27"/>
      <c r="BY10" s="25"/>
      <c r="BZ10" s="27"/>
      <c r="CA10" s="29"/>
      <c r="CB10" s="25"/>
      <c r="CC10" s="31"/>
      <c r="CD10" s="29"/>
      <c r="CE10" s="32" t="s">
        <v>26</v>
      </c>
      <c r="CF10" s="32" t="s">
        <v>14</v>
      </c>
      <c r="CG10" s="32" t="s">
        <v>15</v>
      </c>
      <c r="CH10" s="33"/>
      <c r="CI10" s="29"/>
      <c r="CJ10" s="29"/>
      <c r="CK10" s="29"/>
      <c r="CL10" s="25"/>
      <c r="CM10" s="27"/>
      <c r="CN10" s="34"/>
      <c r="CO10" s="29"/>
      <c r="CP10" s="35">
        <v>6</v>
      </c>
      <c r="CQ10" s="36">
        <f t="shared" si="0"/>
        <v>4</v>
      </c>
      <c r="CR10" s="37">
        <f t="shared" si="1"/>
        <v>0</v>
      </c>
      <c r="CS10" s="37">
        <f t="shared" si="2"/>
        <v>0</v>
      </c>
      <c r="CT10" s="37">
        <f t="shared" si="3"/>
        <v>0</v>
      </c>
      <c r="CU10" s="37">
        <f t="shared" si="4"/>
        <v>0</v>
      </c>
      <c r="CV10" s="37">
        <f t="shared" si="5"/>
        <v>0</v>
      </c>
      <c r="CW10" s="37">
        <f t="shared" si="6"/>
        <v>0</v>
      </c>
      <c r="CX10" s="37">
        <f t="shared" si="7"/>
        <v>0</v>
      </c>
      <c r="CY10" s="37">
        <f t="shared" si="8"/>
        <v>0</v>
      </c>
      <c r="CZ10" s="37">
        <f t="shared" si="9"/>
        <v>0</v>
      </c>
      <c r="DA10" s="37">
        <f t="shared" si="10"/>
        <v>0</v>
      </c>
      <c r="DB10" s="37">
        <f t="shared" si="11"/>
        <v>0</v>
      </c>
      <c r="DC10" s="37">
        <f t="shared" si="12"/>
        <v>3</v>
      </c>
      <c r="DD10" s="37">
        <f t="shared" si="13"/>
        <v>0</v>
      </c>
      <c r="DE10" s="37">
        <f t="shared" si="14"/>
        <v>0</v>
      </c>
      <c r="DF10" s="37">
        <f t="shared" si="15"/>
        <v>0</v>
      </c>
      <c r="DG10" s="37">
        <f t="shared" si="16"/>
        <v>0</v>
      </c>
      <c r="DH10" s="37">
        <f t="shared" si="17"/>
        <v>0</v>
      </c>
      <c r="DI10" s="37">
        <f t="shared" si="18"/>
        <v>0</v>
      </c>
      <c r="DJ10" s="37">
        <f t="shared" si="19"/>
        <v>0</v>
      </c>
      <c r="DK10" s="37">
        <f t="shared" si="20"/>
        <v>0</v>
      </c>
      <c r="DL10" s="37">
        <f t="shared" si="21"/>
        <v>0</v>
      </c>
      <c r="DM10" s="37">
        <f t="shared" si="22"/>
        <v>0</v>
      </c>
      <c r="DN10" s="38">
        <f t="shared" si="23"/>
        <v>13</v>
      </c>
    </row>
    <row r="11" spans="1:118" ht="18" customHeight="1" x14ac:dyDescent="0.25">
      <c r="A11" s="39" t="s">
        <v>43</v>
      </c>
      <c r="B11" s="44" t="s">
        <v>19</v>
      </c>
      <c r="D11" s="41" t="s">
        <v>44</v>
      </c>
      <c r="E11" s="25"/>
      <c r="F11" s="27"/>
      <c r="G11" s="25"/>
      <c r="H11" s="25"/>
      <c r="I11" s="25"/>
      <c r="J11" s="25"/>
      <c r="K11" s="27"/>
      <c r="L11" s="25"/>
      <c r="M11" s="28" t="s">
        <v>14</v>
      </c>
      <c r="N11" s="25"/>
      <c r="O11" s="25"/>
      <c r="P11" s="27"/>
      <c r="Q11" s="25"/>
      <c r="R11" s="25"/>
      <c r="S11" s="25"/>
      <c r="T11" s="25"/>
      <c r="U11" s="27"/>
      <c r="V11" s="25"/>
      <c r="W11" s="25"/>
      <c r="X11" s="28" t="s">
        <v>15</v>
      </c>
      <c r="Y11" s="25"/>
      <c r="Z11" s="27"/>
      <c r="AA11" s="28" t="s">
        <v>26</v>
      </c>
      <c r="AB11" s="25"/>
      <c r="AC11" s="25"/>
      <c r="AD11" s="25"/>
      <c r="AE11" s="27"/>
      <c r="AF11" s="25"/>
      <c r="AG11" s="25"/>
      <c r="AH11" s="28" t="s">
        <v>14</v>
      </c>
      <c r="AI11" s="25"/>
      <c r="AJ11" s="27"/>
      <c r="AK11" s="25"/>
      <c r="AL11" s="25"/>
      <c r="AM11" s="25"/>
      <c r="AN11" s="25"/>
      <c r="AO11" s="27"/>
      <c r="AP11" s="25"/>
      <c r="AQ11" s="25"/>
      <c r="AR11" s="25"/>
      <c r="AS11" s="25"/>
      <c r="AT11" s="27"/>
      <c r="AU11" s="25"/>
      <c r="AV11" s="25"/>
      <c r="AW11" s="28" t="s">
        <v>14</v>
      </c>
      <c r="AX11" s="25"/>
      <c r="AY11" s="27"/>
      <c r="AZ11" s="25"/>
      <c r="BA11" s="28" t="s">
        <v>15</v>
      </c>
      <c r="BB11" s="25"/>
      <c r="BC11" s="25"/>
      <c r="BD11" s="27"/>
      <c r="BE11" s="25"/>
      <c r="BF11" s="25"/>
      <c r="BG11" s="25"/>
      <c r="BH11" s="25"/>
      <c r="BI11" s="27"/>
      <c r="BJ11" s="25"/>
      <c r="BK11" s="28" t="s">
        <v>14</v>
      </c>
      <c r="BL11" s="25"/>
      <c r="BM11" s="28" t="s">
        <v>15</v>
      </c>
      <c r="BN11" s="27"/>
      <c r="BO11" s="25"/>
      <c r="BP11" s="25"/>
      <c r="BQ11" s="25"/>
      <c r="BR11" s="25"/>
      <c r="BS11" s="27"/>
      <c r="BT11" s="25"/>
      <c r="BU11" s="25"/>
      <c r="BV11" s="28" t="s">
        <v>26</v>
      </c>
      <c r="BW11" s="28" t="s">
        <v>14</v>
      </c>
      <c r="BX11" s="27"/>
      <c r="BY11" s="25"/>
      <c r="BZ11" s="27"/>
      <c r="CA11" s="29"/>
      <c r="CB11" s="25"/>
      <c r="CC11" s="31"/>
      <c r="CD11" s="29"/>
      <c r="CE11" s="29"/>
      <c r="CF11" s="32" t="s">
        <v>14</v>
      </c>
      <c r="CG11" s="32" t="s">
        <v>15</v>
      </c>
      <c r="CH11" s="33"/>
      <c r="CI11" s="32" t="s">
        <v>26</v>
      </c>
      <c r="CJ11" s="29"/>
      <c r="CK11" s="29"/>
      <c r="CL11" s="25"/>
      <c r="CM11" s="27"/>
      <c r="CN11" s="34"/>
      <c r="CO11" s="29"/>
      <c r="CP11" s="35">
        <v>6</v>
      </c>
      <c r="CQ11" s="36">
        <f t="shared" si="0"/>
        <v>4</v>
      </c>
      <c r="CR11" s="37">
        <f t="shared" si="1"/>
        <v>0</v>
      </c>
      <c r="CS11" s="37">
        <f t="shared" si="2"/>
        <v>0</v>
      </c>
      <c r="CT11" s="37">
        <f t="shared" si="3"/>
        <v>0</v>
      </c>
      <c r="CU11" s="37">
        <f t="shared" si="4"/>
        <v>0</v>
      </c>
      <c r="CV11" s="37">
        <f t="shared" si="5"/>
        <v>0</v>
      </c>
      <c r="CW11" s="37">
        <f t="shared" si="6"/>
        <v>0</v>
      </c>
      <c r="CX11" s="37">
        <f t="shared" si="7"/>
        <v>0</v>
      </c>
      <c r="CY11" s="37">
        <f t="shared" si="8"/>
        <v>0</v>
      </c>
      <c r="CZ11" s="37">
        <f t="shared" si="9"/>
        <v>0</v>
      </c>
      <c r="DA11" s="37">
        <f t="shared" si="10"/>
        <v>0</v>
      </c>
      <c r="DB11" s="37">
        <f t="shared" si="11"/>
        <v>0</v>
      </c>
      <c r="DC11" s="37">
        <f t="shared" si="12"/>
        <v>3</v>
      </c>
      <c r="DD11" s="37">
        <f t="shared" si="13"/>
        <v>0</v>
      </c>
      <c r="DE11" s="37">
        <f t="shared" si="14"/>
        <v>0</v>
      </c>
      <c r="DF11" s="37">
        <f t="shared" si="15"/>
        <v>0</v>
      </c>
      <c r="DG11" s="37">
        <f t="shared" si="16"/>
        <v>0</v>
      </c>
      <c r="DH11" s="37">
        <f t="shared" si="17"/>
        <v>0</v>
      </c>
      <c r="DI11" s="37">
        <f t="shared" si="18"/>
        <v>0</v>
      </c>
      <c r="DJ11" s="37">
        <f t="shared" si="19"/>
        <v>0</v>
      </c>
      <c r="DK11" s="37">
        <f t="shared" si="20"/>
        <v>0</v>
      </c>
      <c r="DL11" s="37">
        <f t="shared" si="21"/>
        <v>0</v>
      </c>
      <c r="DM11" s="37">
        <f t="shared" si="22"/>
        <v>0</v>
      </c>
      <c r="DN11" s="38">
        <f t="shared" si="23"/>
        <v>13</v>
      </c>
    </row>
    <row r="12" spans="1:118" ht="18" customHeight="1" x14ac:dyDescent="0.25">
      <c r="A12" s="39" t="s">
        <v>45</v>
      </c>
      <c r="B12" s="23" t="s">
        <v>16</v>
      </c>
      <c r="D12" s="41" t="s">
        <v>46</v>
      </c>
      <c r="E12" s="25"/>
      <c r="F12" s="27"/>
      <c r="G12" s="25"/>
      <c r="H12" s="25"/>
      <c r="I12" s="25"/>
      <c r="J12" s="25"/>
      <c r="K12" s="27"/>
      <c r="L12" s="25"/>
      <c r="M12" s="25"/>
      <c r="N12" s="25"/>
      <c r="O12" s="28" t="s">
        <v>14</v>
      </c>
      <c r="P12" s="27"/>
      <c r="Q12" s="25"/>
      <c r="R12" s="25"/>
      <c r="S12" s="25"/>
      <c r="T12" s="25"/>
      <c r="U12" s="27"/>
      <c r="V12" s="25"/>
      <c r="W12" s="25"/>
      <c r="X12" s="25"/>
      <c r="Y12" s="25"/>
      <c r="Z12" s="27"/>
      <c r="AA12" s="25"/>
      <c r="AB12" s="25"/>
      <c r="AC12" s="25"/>
      <c r="AD12" s="25"/>
      <c r="AE12" s="27"/>
      <c r="AF12" s="25"/>
      <c r="AG12" s="25"/>
      <c r="AH12" s="25"/>
      <c r="AI12" s="28" t="s">
        <v>15</v>
      </c>
      <c r="AJ12" s="27"/>
      <c r="AK12" s="25"/>
      <c r="AL12" s="25"/>
      <c r="AM12" s="25"/>
      <c r="AN12" s="28" t="s">
        <v>14</v>
      </c>
      <c r="AO12" s="27"/>
      <c r="AP12" s="25"/>
      <c r="AQ12" s="25"/>
      <c r="AR12" s="25"/>
      <c r="AS12" s="25"/>
      <c r="AT12" s="27"/>
      <c r="AU12" s="28" t="s">
        <v>26</v>
      </c>
      <c r="AV12" s="25"/>
      <c r="AW12" s="28" t="s">
        <v>14</v>
      </c>
      <c r="AX12" s="25"/>
      <c r="AY12" s="27"/>
      <c r="AZ12" s="25"/>
      <c r="BA12" s="28" t="s">
        <v>15</v>
      </c>
      <c r="BB12" s="25"/>
      <c r="BC12" s="25"/>
      <c r="BD12" s="27"/>
      <c r="BE12" s="25"/>
      <c r="BF12" s="25"/>
      <c r="BG12" s="25"/>
      <c r="BH12" s="25"/>
      <c r="BI12" s="27"/>
      <c r="BJ12" s="25"/>
      <c r="BK12" s="25"/>
      <c r="BL12" s="25"/>
      <c r="BM12" s="25"/>
      <c r="BN12" s="27"/>
      <c r="BO12" s="25"/>
      <c r="BP12" s="25"/>
      <c r="BQ12" s="25"/>
      <c r="BR12" s="25"/>
      <c r="BS12" s="27"/>
      <c r="BT12" s="25"/>
      <c r="BU12" s="28" t="s">
        <v>14</v>
      </c>
      <c r="BV12" s="25"/>
      <c r="BW12" s="28" t="s">
        <v>15</v>
      </c>
      <c r="BX12" s="27"/>
      <c r="BY12" s="25"/>
      <c r="BZ12" s="27"/>
      <c r="CA12" s="29"/>
      <c r="CB12" s="25"/>
      <c r="CC12" s="31"/>
      <c r="CD12" s="29"/>
      <c r="CE12" s="29"/>
      <c r="CF12" s="29"/>
      <c r="CG12" s="32" t="s">
        <v>14</v>
      </c>
      <c r="CH12" s="33"/>
      <c r="CI12" s="32" t="s">
        <v>26</v>
      </c>
      <c r="CJ12" s="32" t="s">
        <v>15</v>
      </c>
      <c r="CK12" s="29"/>
      <c r="CL12" s="29"/>
      <c r="CM12" s="27"/>
      <c r="CN12" s="34"/>
      <c r="CO12" s="29"/>
      <c r="CP12" s="35">
        <v>5</v>
      </c>
      <c r="CQ12" s="36">
        <f t="shared" si="0"/>
        <v>4</v>
      </c>
      <c r="CR12" s="37">
        <f t="shared" si="1"/>
        <v>0</v>
      </c>
      <c r="CS12" s="37">
        <f t="shared" si="2"/>
        <v>0</v>
      </c>
      <c r="CT12" s="37">
        <f t="shared" si="3"/>
        <v>0</v>
      </c>
      <c r="CU12" s="37">
        <f t="shared" si="4"/>
        <v>0</v>
      </c>
      <c r="CV12" s="37">
        <f t="shared" si="5"/>
        <v>0</v>
      </c>
      <c r="CW12" s="37">
        <f t="shared" si="6"/>
        <v>0</v>
      </c>
      <c r="CX12" s="37">
        <f t="shared" si="7"/>
        <v>0</v>
      </c>
      <c r="CY12" s="37">
        <f t="shared" si="8"/>
        <v>0</v>
      </c>
      <c r="CZ12" s="37">
        <f t="shared" si="9"/>
        <v>0</v>
      </c>
      <c r="DA12" s="37">
        <f t="shared" si="10"/>
        <v>0</v>
      </c>
      <c r="DB12" s="37">
        <f t="shared" si="11"/>
        <v>0</v>
      </c>
      <c r="DC12" s="37">
        <f t="shared" si="12"/>
        <v>2</v>
      </c>
      <c r="DD12" s="37">
        <f t="shared" si="13"/>
        <v>0</v>
      </c>
      <c r="DE12" s="37">
        <f t="shared" si="14"/>
        <v>0</v>
      </c>
      <c r="DF12" s="37">
        <f t="shared" si="15"/>
        <v>0</v>
      </c>
      <c r="DG12" s="37">
        <f t="shared" si="16"/>
        <v>0</v>
      </c>
      <c r="DH12" s="37">
        <f t="shared" si="17"/>
        <v>0</v>
      </c>
      <c r="DI12" s="37">
        <f t="shared" si="18"/>
        <v>0</v>
      </c>
      <c r="DJ12" s="37">
        <f t="shared" si="19"/>
        <v>0</v>
      </c>
      <c r="DK12" s="37">
        <f t="shared" si="20"/>
        <v>0</v>
      </c>
      <c r="DL12" s="37">
        <f t="shared" si="21"/>
        <v>0</v>
      </c>
      <c r="DM12" s="37">
        <f t="shared" si="22"/>
        <v>0</v>
      </c>
      <c r="DN12" s="38">
        <f t="shared" si="23"/>
        <v>11</v>
      </c>
    </row>
    <row r="13" spans="1:118" ht="18" customHeight="1" x14ac:dyDescent="0.25">
      <c r="A13" s="39" t="s">
        <v>30</v>
      </c>
      <c r="B13" s="23" t="s">
        <v>30</v>
      </c>
      <c r="C13" s="45" t="s">
        <v>47</v>
      </c>
      <c r="D13" s="41" t="s">
        <v>48</v>
      </c>
      <c r="E13" s="25"/>
      <c r="F13" s="27"/>
      <c r="G13" s="25"/>
      <c r="H13" s="25"/>
      <c r="I13" s="25"/>
      <c r="J13" s="25"/>
      <c r="K13" s="27"/>
      <c r="L13" s="25"/>
      <c r="M13" s="25"/>
      <c r="N13" s="25"/>
      <c r="O13" s="28" t="s">
        <v>14</v>
      </c>
      <c r="P13" s="27"/>
      <c r="Q13" s="25"/>
      <c r="R13" s="25"/>
      <c r="S13" s="25"/>
      <c r="T13" s="25"/>
      <c r="U13" s="27"/>
      <c r="V13" s="25"/>
      <c r="W13" s="25"/>
      <c r="X13" s="25"/>
      <c r="Y13" s="25"/>
      <c r="Z13" s="27"/>
      <c r="AA13" s="25"/>
      <c r="AB13" s="25"/>
      <c r="AC13" s="25"/>
      <c r="AD13" s="25"/>
      <c r="AE13" s="27"/>
      <c r="AF13" s="25"/>
      <c r="AG13" s="25"/>
      <c r="AH13" s="25"/>
      <c r="AI13" s="28" t="s">
        <v>15</v>
      </c>
      <c r="AJ13" s="27"/>
      <c r="AK13" s="25"/>
      <c r="AL13" s="25"/>
      <c r="AM13" s="25"/>
      <c r="AN13" s="28" t="s">
        <v>14</v>
      </c>
      <c r="AO13" s="27"/>
      <c r="AP13" s="25"/>
      <c r="AQ13" s="25"/>
      <c r="AR13" s="25"/>
      <c r="AS13" s="25"/>
      <c r="AT13" s="46" t="s">
        <v>26</v>
      </c>
      <c r="AU13" s="25"/>
      <c r="AV13" s="25"/>
      <c r="AW13" s="28" t="s">
        <v>14</v>
      </c>
      <c r="AX13" s="25"/>
      <c r="AY13" s="27"/>
      <c r="AZ13" s="25"/>
      <c r="BA13" s="28" t="s">
        <v>15</v>
      </c>
      <c r="BB13" s="25"/>
      <c r="BC13" s="25"/>
      <c r="BD13" s="27"/>
      <c r="BE13" s="25"/>
      <c r="BF13" s="25"/>
      <c r="BG13" s="25"/>
      <c r="BH13" s="25"/>
      <c r="BI13" s="27"/>
      <c r="BJ13" s="25"/>
      <c r="BK13" s="25"/>
      <c r="BL13" s="25"/>
      <c r="BM13" s="25"/>
      <c r="BN13" s="27"/>
      <c r="BO13" s="25"/>
      <c r="BP13" s="25"/>
      <c r="BQ13" s="25"/>
      <c r="BR13" s="25"/>
      <c r="BS13" s="27"/>
      <c r="BT13" s="25"/>
      <c r="BU13" s="28" t="s">
        <v>14</v>
      </c>
      <c r="BV13" s="25"/>
      <c r="BW13" s="28" t="s">
        <v>15</v>
      </c>
      <c r="BX13" s="27"/>
      <c r="BY13" s="25"/>
      <c r="BZ13" s="27"/>
      <c r="CA13" s="29"/>
      <c r="CB13" s="25"/>
      <c r="CC13" s="31"/>
      <c r="CD13" s="29"/>
      <c r="CE13" s="29"/>
      <c r="CF13" s="29"/>
      <c r="CG13" s="32" t="s">
        <v>14</v>
      </c>
      <c r="CH13" s="33"/>
      <c r="CI13" s="32" t="s">
        <v>26</v>
      </c>
      <c r="CJ13" s="32" t="s">
        <v>15</v>
      </c>
      <c r="CK13" s="29"/>
      <c r="CL13" s="29"/>
      <c r="CM13" s="27"/>
      <c r="CN13" s="34"/>
      <c r="CO13" s="29"/>
      <c r="CP13" s="35">
        <v>5</v>
      </c>
      <c r="CQ13" s="36">
        <f t="shared" si="0"/>
        <v>4</v>
      </c>
      <c r="CR13" s="37">
        <f t="shared" si="1"/>
        <v>0</v>
      </c>
      <c r="CS13" s="37">
        <f t="shared" si="2"/>
        <v>0</v>
      </c>
      <c r="CT13" s="37">
        <f t="shared" si="3"/>
        <v>0</v>
      </c>
      <c r="CU13" s="37">
        <f t="shared" si="4"/>
        <v>0</v>
      </c>
      <c r="CV13" s="37">
        <f t="shared" si="5"/>
        <v>0</v>
      </c>
      <c r="CW13" s="37">
        <f t="shared" si="6"/>
        <v>0</v>
      </c>
      <c r="CX13" s="37">
        <f t="shared" si="7"/>
        <v>0</v>
      </c>
      <c r="CY13" s="37">
        <f t="shared" si="8"/>
        <v>0</v>
      </c>
      <c r="CZ13" s="37">
        <f t="shared" si="9"/>
        <v>0</v>
      </c>
      <c r="DA13" s="37">
        <f t="shared" si="10"/>
        <v>0</v>
      </c>
      <c r="DB13" s="37">
        <f t="shared" si="11"/>
        <v>0</v>
      </c>
      <c r="DC13" s="37">
        <f t="shared" si="12"/>
        <v>2</v>
      </c>
      <c r="DD13" s="37">
        <f t="shared" si="13"/>
        <v>0</v>
      </c>
      <c r="DE13" s="37">
        <f t="shared" si="14"/>
        <v>0</v>
      </c>
      <c r="DF13" s="37">
        <f t="shared" si="15"/>
        <v>0</v>
      </c>
      <c r="DG13" s="37">
        <f t="shared" si="16"/>
        <v>0</v>
      </c>
      <c r="DH13" s="37">
        <f t="shared" si="17"/>
        <v>0</v>
      </c>
      <c r="DI13" s="37">
        <f t="shared" si="18"/>
        <v>0</v>
      </c>
      <c r="DJ13" s="37">
        <f t="shared" si="19"/>
        <v>0</v>
      </c>
      <c r="DK13" s="37">
        <f t="shared" si="20"/>
        <v>0</v>
      </c>
      <c r="DL13" s="37">
        <f t="shared" si="21"/>
        <v>0</v>
      </c>
      <c r="DM13" s="37">
        <f t="shared" si="22"/>
        <v>0</v>
      </c>
      <c r="DN13" s="38">
        <f t="shared" si="23"/>
        <v>11</v>
      </c>
    </row>
    <row r="14" spans="1:118" ht="18" customHeight="1" x14ac:dyDescent="0.25">
      <c r="A14" s="39" t="s">
        <v>49</v>
      </c>
      <c r="B14" s="23" t="s">
        <v>20</v>
      </c>
      <c r="C14" s="45"/>
      <c r="D14" s="41" t="s">
        <v>50</v>
      </c>
      <c r="E14" s="25"/>
      <c r="F14" s="27"/>
      <c r="G14" s="25"/>
      <c r="H14" s="25"/>
      <c r="I14" s="25"/>
      <c r="J14" s="25"/>
      <c r="K14" s="27"/>
      <c r="L14" s="25"/>
      <c r="M14" s="25"/>
      <c r="N14" s="25"/>
      <c r="O14" s="28" t="s">
        <v>14</v>
      </c>
      <c r="P14" s="27"/>
      <c r="Q14" s="25"/>
      <c r="R14" s="25"/>
      <c r="S14" s="25"/>
      <c r="T14" s="25"/>
      <c r="U14" s="27"/>
      <c r="V14" s="25"/>
      <c r="W14" s="25"/>
      <c r="X14" s="25"/>
      <c r="Y14" s="25"/>
      <c r="Z14" s="27"/>
      <c r="AA14" s="25"/>
      <c r="AB14" s="25"/>
      <c r="AC14" s="25"/>
      <c r="AD14" s="25"/>
      <c r="AE14" s="27"/>
      <c r="AF14" s="25"/>
      <c r="AG14" s="25"/>
      <c r="AH14" s="25"/>
      <c r="AI14" s="28" t="s">
        <v>15</v>
      </c>
      <c r="AJ14" s="27"/>
      <c r="AK14" s="25"/>
      <c r="AL14" s="25"/>
      <c r="AM14" s="25"/>
      <c r="AN14" s="28" t="s">
        <v>14</v>
      </c>
      <c r="AO14" s="27"/>
      <c r="AP14" s="25"/>
      <c r="AQ14" s="25"/>
      <c r="AR14" s="28" t="s">
        <v>26</v>
      </c>
      <c r="AS14" s="25"/>
      <c r="AT14" s="27"/>
      <c r="AU14" s="25"/>
      <c r="AV14" s="25"/>
      <c r="AW14" s="28" t="s">
        <v>14</v>
      </c>
      <c r="AX14" s="25"/>
      <c r="AY14" s="27"/>
      <c r="AZ14" s="25"/>
      <c r="BA14" s="28" t="s">
        <v>15</v>
      </c>
      <c r="BB14" s="25"/>
      <c r="BC14" s="25"/>
      <c r="BD14" s="27"/>
      <c r="BE14" s="25"/>
      <c r="BF14" s="25"/>
      <c r="BG14" s="25"/>
      <c r="BH14" s="25"/>
      <c r="BI14" s="27"/>
      <c r="BJ14" s="25"/>
      <c r="BK14" s="25"/>
      <c r="BL14" s="25"/>
      <c r="BM14" s="25"/>
      <c r="BN14" s="27"/>
      <c r="BO14" s="25"/>
      <c r="BP14" s="25"/>
      <c r="BQ14" s="25"/>
      <c r="BR14" s="25"/>
      <c r="BS14" s="27"/>
      <c r="BT14" s="25"/>
      <c r="BU14" s="28" t="s">
        <v>14</v>
      </c>
      <c r="BV14" s="25"/>
      <c r="BW14" s="28" t="s">
        <v>15</v>
      </c>
      <c r="BX14" s="27"/>
      <c r="BY14" s="25"/>
      <c r="BZ14" s="27"/>
      <c r="CA14" s="29"/>
      <c r="CB14" s="25"/>
      <c r="CC14" s="31"/>
      <c r="CD14" s="29"/>
      <c r="CE14" s="29"/>
      <c r="CF14" s="32" t="s">
        <v>26</v>
      </c>
      <c r="CG14" s="32" t="s">
        <v>14</v>
      </c>
      <c r="CH14" s="33"/>
      <c r="CI14" s="29"/>
      <c r="CJ14" s="32" t="s">
        <v>15</v>
      </c>
      <c r="CK14" s="29"/>
      <c r="CL14" s="29"/>
      <c r="CM14" s="27"/>
      <c r="CN14" s="34"/>
      <c r="CO14" s="29"/>
      <c r="CP14" s="35">
        <v>5</v>
      </c>
      <c r="CQ14" s="36">
        <f t="shared" si="0"/>
        <v>4</v>
      </c>
      <c r="CR14" s="37">
        <f t="shared" si="1"/>
        <v>0</v>
      </c>
      <c r="CS14" s="37">
        <f t="shared" si="2"/>
        <v>0</v>
      </c>
      <c r="CT14" s="37">
        <f t="shared" si="3"/>
        <v>0</v>
      </c>
      <c r="CU14" s="37">
        <f t="shared" si="4"/>
        <v>0</v>
      </c>
      <c r="CV14" s="37">
        <f t="shared" si="5"/>
        <v>0</v>
      </c>
      <c r="CW14" s="37">
        <f t="shared" si="6"/>
        <v>0</v>
      </c>
      <c r="CX14" s="37">
        <f t="shared" si="7"/>
        <v>0</v>
      </c>
      <c r="CY14" s="37">
        <f t="shared" si="8"/>
        <v>0</v>
      </c>
      <c r="CZ14" s="37">
        <f t="shared" si="9"/>
        <v>0</v>
      </c>
      <c r="DA14" s="37">
        <f t="shared" si="10"/>
        <v>0</v>
      </c>
      <c r="DB14" s="37">
        <f t="shared" si="11"/>
        <v>0</v>
      </c>
      <c r="DC14" s="37">
        <f t="shared" si="12"/>
        <v>2</v>
      </c>
      <c r="DD14" s="37">
        <f t="shared" si="13"/>
        <v>0</v>
      </c>
      <c r="DE14" s="37">
        <f t="shared" si="14"/>
        <v>0</v>
      </c>
      <c r="DF14" s="37">
        <f t="shared" si="15"/>
        <v>0</v>
      </c>
      <c r="DG14" s="37">
        <f t="shared" si="16"/>
        <v>0</v>
      </c>
      <c r="DH14" s="37">
        <f t="shared" si="17"/>
        <v>0</v>
      </c>
      <c r="DI14" s="37">
        <f t="shared" si="18"/>
        <v>0</v>
      </c>
      <c r="DJ14" s="37">
        <f t="shared" si="19"/>
        <v>0</v>
      </c>
      <c r="DK14" s="37">
        <f t="shared" si="20"/>
        <v>0</v>
      </c>
      <c r="DL14" s="37">
        <f t="shared" si="21"/>
        <v>0</v>
      </c>
      <c r="DM14" s="37">
        <f t="shared" si="22"/>
        <v>0</v>
      </c>
      <c r="DN14" s="38">
        <f t="shared" si="23"/>
        <v>11</v>
      </c>
    </row>
    <row r="15" spans="1:118" ht="18" customHeight="1" x14ac:dyDescent="0.25">
      <c r="A15" s="39" t="s">
        <v>51</v>
      </c>
      <c r="B15" s="23" t="s">
        <v>21</v>
      </c>
      <c r="C15" s="45"/>
      <c r="D15" s="41" t="s">
        <v>52</v>
      </c>
      <c r="E15" s="25"/>
      <c r="F15" s="27"/>
      <c r="G15" s="25"/>
      <c r="H15" s="25"/>
      <c r="I15" s="25"/>
      <c r="J15" s="25"/>
      <c r="K15" s="27"/>
      <c r="L15" s="25"/>
      <c r="M15" s="25"/>
      <c r="N15" s="25"/>
      <c r="O15" s="28" t="s">
        <v>14</v>
      </c>
      <c r="P15" s="27"/>
      <c r="Q15" s="25"/>
      <c r="R15" s="25"/>
      <c r="S15" s="25"/>
      <c r="T15" s="25"/>
      <c r="U15" s="27"/>
      <c r="V15" s="25"/>
      <c r="W15" s="25"/>
      <c r="X15" s="25"/>
      <c r="Y15" s="25"/>
      <c r="Z15" s="27"/>
      <c r="AA15" s="25"/>
      <c r="AB15" s="25"/>
      <c r="AC15" s="25"/>
      <c r="AD15" s="25"/>
      <c r="AE15" s="27"/>
      <c r="AF15" s="25"/>
      <c r="AG15" s="25"/>
      <c r="AH15" s="25"/>
      <c r="AI15" s="28" t="s">
        <v>15</v>
      </c>
      <c r="AJ15" s="27"/>
      <c r="AK15" s="25"/>
      <c r="AL15" s="25"/>
      <c r="AM15" s="25"/>
      <c r="AN15" s="28" t="s">
        <v>14</v>
      </c>
      <c r="AO15" s="27"/>
      <c r="AP15" s="25"/>
      <c r="AQ15" s="25"/>
      <c r="AR15" s="25"/>
      <c r="AS15" s="28" t="s">
        <v>26</v>
      </c>
      <c r="AT15" s="27"/>
      <c r="AU15" s="25"/>
      <c r="AV15" s="25"/>
      <c r="AW15" s="28" t="s">
        <v>14</v>
      </c>
      <c r="AX15" s="25"/>
      <c r="AY15" s="27"/>
      <c r="AZ15" s="25"/>
      <c r="BA15" s="28" t="s">
        <v>15</v>
      </c>
      <c r="BB15" s="25"/>
      <c r="BC15" s="25"/>
      <c r="BD15" s="27"/>
      <c r="BE15" s="25"/>
      <c r="BF15" s="25"/>
      <c r="BG15" s="25"/>
      <c r="BH15" s="25"/>
      <c r="BI15" s="27"/>
      <c r="BJ15" s="25"/>
      <c r="BK15" s="25"/>
      <c r="BL15" s="25"/>
      <c r="BM15" s="25"/>
      <c r="BN15" s="27"/>
      <c r="BO15" s="25"/>
      <c r="BP15" s="25"/>
      <c r="BQ15" s="25"/>
      <c r="BR15" s="25"/>
      <c r="BS15" s="27"/>
      <c r="BT15" s="25"/>
      <c r="BU15" s="28" t="s">
        <v>14</v>
      </c>
      <c r="BV15" s="25"/>
      <c r="BW15" s="28" t="s">
        <v>15</v>
      </c>
      <c r="BX15" s="27"/>
      <c r="BY15" s="25"/>
      <c r="BZ15" s="27"/>
      <c r="CA15" s="29"/>
      <c r="CB15" s="25"/>
      <c r="CC15" s="31"/>
      <c r="CD15" s="29"/>
      <c r="CE15" s="32" t="s">
        <v>26</v>
      </c>
      <c r="CF15" s="29"/>
      <c r="CG15" s="32" t="s">
        <v>14</v>
      </c>
      <c r="CH15" s="33"/>
      <c r="CI15" s="29"/>
      <c r="CJ15" s="32" t="s">
        <v>15</v>
      </c>
      <c r="CK15" s="29"/>
      <c r="CL15" s="29"/>
      <c r="CM15" s="27"/>
      <c r="CN15" s="34"/>
      <c r="CO15" s="29"/>
      <c r="CP15" s="35">
        <v>5</v>
      </c>
      <c r="CQ15" s="36">
        <f t="shared" si="0"/>
        <v>4</v>
      </c>
      <c r="CR15" s="37">
        <f t="shared" si="1"/>
        <v>0</v>
      </c>
      <c r="CS15" s="37">
        <f t="shared" si="2"/>
        <v>0</v>
      </c>
      <c r="CT15" s="37">
        <f t="shared" si="3"/>
        <v>0</v>
      </c>
      <c r="CU15" s="37">
        <f t="shared" si="4"/>
        <v>0</v>
      </c>
      <c r="CV15" s="37">
        <f t="shared" si="5"/>
        <v>0</v>
      </c>
      <c r="CW15" s="37">
        <f t="shared" si="6"/>
        <v>0</v>
      </c>
      <c r="CX15" s="37">
        <f t="shared" si="7"/>
        <v>0</v>
      </c>
      <c r="CY15" s="37">
        <f t="shared" si="8"/>
        <v>0</v>
      </c>
      <c r="CZ15" s="37">
        <f t="shared" si="9"/>
        <v>0</v>
      </c>
      <c r="DA15" s="37">
        <f t="shared" si="10"/>
        <v>0</v>
      </c>
      <c r="DB15" s="37">
        <f t="shared" si="11"/>
        <v>0</v>
      </c>
      <c r="DC15" s="37">
        <f t="shared" si="12"/>
        <v>2</v>
      </c>
      <c r="DD15" s="37">
        <f t="shared" si="13"/>
        <v>0</v>
      </c>
      <c r="DE15" s="37">
        <f t="shared" si="14"/>
        <v>0</v>
      </c>
      <c r="DF15" s="37">
        <f t="shared" si="15"/>
        <v>0</v>
      </c>
      <c r="DG15" s="37">
        <f t="shared" si="16"/>
        <v>0</v>
      </c>
      <c r="DH15" s="37">
        <f t="shared" si="17"/>
        <v>0</v>
      </c>
      <c r="DI15" s="37">
        <f t="shared" si="18"/>
        <v>0</v>
      </c>
      <c r="DJ15" s="37">
        <f t="shared" si="19"/>
        <v>0</v>
      </c>
      <c r="DK15" s="37">
        <f t="shared" si="20"/>
        <v>0</v>
      </c>
      <c r="DL15" s="37">
        <f t="shared" si="21"/>
        <v>0</v>
      </c>
      <c r="DM15" s="37">
        <f t="shared" si="22"/>
        <v>0</v>
      </c>
      <c r="DN15" s="38">
        <f t="shared" si="23"/>
        <v>11</v>
      </c>
    </row>
    <row r="16" spans="1:118" ht="18" customHeight="1" x14ac:dyDescent="0.25">
      <c r="A16" s="39" t="s">
        <v>53</v>
      </c>
      <c r="B16" s="23" t="s">
        <v>31</v>
      </c>
      <c r="C16" s="45"/>
      <c r="D16" s="41" t="s">
        <v>54</v>
      </c>
      <c r="E16" s="25"/>
      <c r="F16" s="27"/>
      <c r="G16" s="25"/>
      <c r="H16" s="25"/>
      <c r="I16" s="25"/>
      <c r="J16" s="25"/>
      <c r="K16" s="27"/>
      <c r="L16" s="25"/>
      <c r="M16" s="25"/>
      <c r="N16" s="25"/>
      <c r="O16" s="28" t="s">
        <v>14</v>
      </c>
      <c r="P16" s="27"/>
      <c r="Q16" s="25"/>
      <c r="R16" s="25"/>
      <c r="S16" s="25"/>
      <c r="T16" s="25"/>
      <c r="U16" s="27"/>
      <c r="V16" s="25"/>
      <c r="W16" s="25"/>
      <c r="X16" s="25"/>
      <c r="Y16" s="25"/>
      <c r="Z16" s="27"/>
      <c r="AA16" s="25"/>
      <c r="AB16" s="25"/>
      <c r="AC16" s="25"/>
      <c r="AD16" s="25"/>
      <c r="AE16" s="27"/>
      <c r="AF16" s="25"/>
      <c r="AG16" s="25"/>
      <c r="AH16" s="25"/>
      <c r="AI16" s="28" t="s">
        <v>15</v>
      </c>
      <c r="AJ16" s="27"/>
      <c r="AK16" s="25"/>
      <c r="AL16" s="25"/>
      <c r="AM16" s="25"/>
      <c r="AN16" s="28" t="s">
        <v>14</v>
      </c>
      <c r="AO16" s="27"/>
      <c r="AP16" s="25"/>
      <c r="AQ16" s="25"/>
      <c r="AR16" s="25"/>
      <c r="AS16" s="28" t="s">
        <v>26</v>
      </c>
      <c r="AT16" s="27"/>
      <c r="AU16" s="25"/>
      <c r="AV16" s="25"/>
      <c r="AW16" s="28" t="s">
        <v>14</v>
      </c>
      <c r="AX16" s="25"/>
      <c r="AY16" s="27"/>
      <c r="AZ16" s="25"/>
      <c r="BA16" s="28" t="s">
        <v>15</v>
      </c>
      <c r="BB16" s="25"/>
      <c r="BC16" s="25"/>
      <c r="BD16" s="27"/>
      <c r="BE16" s="25"/>
      <c r="BF16" s="25"/>
      <c r="BG16" s="25"/>
      <c r="BH16" s="25"/>
      <c r="BI16" s="27"/>
      <c r="BJ16" s="25"/>
      <c r="BK16" s="25"/>
      <c r="BL16" s="25"/>
      <c r="BM16" s="25"/>
      <c r="BN16" s="27"/>
      <c r="BO16" s="25"/>
      <c r="BP16" s="25"/>
      <c r="BQ16" s="25"/>
      <c r="BR16" s="25"/>
      <c r="BS16" s="27"/>
      <c r="BT16" s="25"/>
      <c r="BU16" s="28" t="s">
        <v>14</v>
      </c>
      <c r="BV16" s="25"/>
      <c r="BW16" s="28" t="s">
        <v>15</v>
      </c>
      <c r="BX16" s="27"/>
      <c r="BY16" s="25"/>
      <c r="BZ16" s="27"/>
      <c r="CA16" s="29"/>
      <c r="CB16" s="25"/>
      <c r="CC16" s="31"/>
      <c r="CD16" s="29"/>
      <c r="CE16" s="32" t="s">
        <v>26</v>
      </c>
      <c r="CF16" s="29"/>
      <c r="CG16" s="32" t="s">
        <v>14</v>
      </c>
      <c r="CH16" s="33"/>
      <c r="CI16" s="29"/>
      <c r="CJ16" s="32" t="s">
        <v>15</v>
      </c>
      <c r="CK16" s="29"/>
      <c r="CL16" s="29"/>
      <c r="CM16" s="27"/>
      <c r="CN16" s="34"/>
      <c r="CO16" s="29"/>
      <c r="CP16" s="35">
        <v>5</v>
      </c>
      <c r="CQ16" s="36">
        <f t="shared" si="0"/>
        <v>4</v>
      </c>
      <c r="CR16" s="37">
        <f t="shared" si="1"/>
        <v>0</v>
      </c>
      <c r="CS16" s="37">
        <f t="shared" si="2"/>
        <v>0</v>
      </c>
      <c r="CT16" s="37">
        <f t="shared" si="3"/>
        <v>0</v>
      </c>
      <c r="CU16" s="37">
        <f t="shared" si="4"/>
        <v>0</v>
      </c>
      <c r="CV16" s="37">
        <f t="shared" si="5"/>
        <v>0</v>
      </c>
      <c r="CW16" s="37">
        <f t="shared" si="6"/>
        <v>0</v>
      </c>
      <c r="CX16" s="37">
        <f t="shared" si="7"/>
        <v>0</v>
      </c>
      <c r="CY16" s="37">
        <f t="shared" si="8"/>
        <v>0</v>
      </c>
      <c r="CZ16" s="37">
        <f t="shared" si="9"/>
        <v>0</v>
      </c>
      <c r="DA16" s="37">
        <f t="shared" si="10"/>
        <v>0</v>
      </c>
      <c r="DB16" s="37">
        <f t="shared" si="11"/>
        <v>0</v>
      </c>
      <c r="DC16" s="37">
        <f t="shared" si="12"/>
        <v>2</v>
      </c>
      <c r="DD16" s="37">
        <f t="shared" si="13"/>
        <v>0</v>
      </c>
      <c r="DE16" s="37">
        <f t="shared" si="14"/>
        <v>0</v>
      </c>
      <c r="DF16" s="37">
        <f t="shared" si="15"/>
        <v>0</v>
      </c>
      <c r="DG16" s="37">
        <f t="shared" si="16"/>
        <v>0</v>
      </c>
      <c r="DH16" s="37">
        <f t="shared" si="17"/>
        <v>0</v>
      </c>
      <c r="DI16" s="37">
        <f t="shared" si="18"/>
        <v>0</v>
      </c>
      <c r="DJ16" s="37">
        <f t="shared" si="19"/>
        <v>0</v>
      </c>
      <c r="DK16" s="37">
        <f t="shared" si="20"/>
        <v>0</v>
      </c>
      <c r="DL16" s="37">
        <f t="shared" si="21"/>
        <v>0</v>
      </c>
      <c r="DM16" s="37">
        <f t="shared" si="22"/>
        <v>0</v>
      </c>
      <c r="DN16" s="38">
        <f t="shared" si="23"/>
        <v>11</v>
      </c>
    </row>
    <row r="17" spans="1:118" ht="18" customHeight="1" x14ac:dyDescent="0.25">
      <c r="A17" s="39" t="s">
        <v>55</v>
      </c>
      <c r="B17" s="23" t="s">
        <v>22</v>
      </c>
      <c r="D17" s="41" t="s">
        <v>56</v>
      </c>
      <c r="E17" s="25"/>
      <c r="F17" s="27"/>
      <c r="G17" s="25"/>
      <c r="H17" s="25"/>
      <c r="I17" s="25"/>
      <c r="J17" s="25"/>
      <c r="K17" s="27"/>
      <c r="L17" s="25"/>
      <c r="M17" s="25"/>
      <c r="N17" s="25"/>
      <c r="O17" s="28" t="s">
        <v>14</v>
      </c>
      <c r="P17" s="27"/>
      <c r="Q17" s="25"/>
      <c r="R17" s="25"/>
      <c r="S17" s="25"/>
      <c r="T17" s="25"/>
      <c r="U17" s="27"/>
      <c r="V17" s="25"/>
      <c r="W17" s="25"/>
      <c r="X17" s="25"/>
      <c r="Y17" s="25"/>
      <c r="Z17" s="27"/>
      <c r="AA17" s="25"/>
      <c r="AB17" s="25"/>
      <c r="AC17" s="25"/>
      <c r="AD17" s="25"/>
      <c r="AE17" s="27"/>
      <c r="AF17" s="25"/>
      <c r="AG17" s="25"/>
      <c r="AH17" s="25"/>
      <c r="AI17" s="28" t="s">
        <v>15</v>
      </c>
      <c r="AJ17" s="27"/>
      <c r="AK17" s="25"/>
      <c r="AL17" s="25"/>
      <c r="AM17" s="25"/>
      <c r="AN17" s="28" t="s">
        <v>14</v>
      </c>
      <c r="AO17" s="27"/>
      <c r="AP17" s="25"/>
      <c r="AQ17" s="25"/>
      <c r="AR17" s="25"/>
      <c r="AS17" s="28" t="s">
        <v>26</v>
      </c>
      <c r="AT17" s="27"/>
      <c r="AU17" s="25"/>
      <c r="AV17" s="25"/>
      <c r="AW17" s="28" t="s">
        <v>14</v>
      </c>
      <c r="AX17" s="25"/>
      <c r="AY17" s="27"/>
      <c r="AZ17" s="25"/>
      <c r="BA17" s="28" t="s">
        <v>15</v>
      </c>
      <c r="BB17" s="25"/>
      <c r="BC17" s="25"/>
      <c r="BD17" s="27"/>
      <c r="BE17" s="25"/>
      <c r="BF17" s="25"/>
      <c r="BG17" s="25"/>
      <c r="BH17" s="25"/>
      <c r="BI17" s="27"/>
      <c r="BJ17" s="25"/>
      <c r="BK17" s="25"/>
      <c r="BL17" s="25"/>
      <c r="BM17" s="25"/>
      <c r="BN17" s="27"/>
      <c r="BO17" s="25"/>
      <c r="BP17" s="25"/>
      <c r="BQ17" s="25"/>
      <c r="BR17" s="25"/>
      <c r="BS17" s="27"/>
      <c r="BT17" s="25"/>
      <c r="BU17" s="28" t="s">
        <v>14</v>
      </c>
      <c r="BV17" s="25"/>
      <c r="BW17" s="28" t="s">
        <v>15</v>
      </c>
      <c r="BX17" s="27"/>
      <c r="BY17" s="25"/>
      <c r="BZ17" s="27"/>
      <c r="CA17" s="29"/>
      <c r="CB17" s="25"/>
      <c r="CC17" s="31"/>
      <c r="CD17" s="29"/>
      <c r="CE17" s="32" t="s">
        <v>26</v>
      </c>
      <c r="CF17" s="29"/>
      <c r="CG17" s="32" t="s">
        <v>14</v>
      </c>
      <c r="CH17" s="33"/>
      <c r="CI17" s="29"/>
      <c r="CJ17" s="32" t="s">
        <v>15</v>
      </c>
      <c r="CK17" s="29"/>
      <c r="CL17" s="29"/>
      <c r="CM17" s="27"/>
      <c r="CN17" s="34"/>
      <c r="CO17" s="29"/>
      <c r="CP17" s="35">
        <v>6</v>
      </c>
      <c r="CQ17" s="36">
        <f t="shared" si="0"/>
        <v>4</v>
      </c>
      <c r="CR17" s="37">
        <f t="shared" si="1"/>
        <v>0</v>
      </c>
      <c r="CS17" s="37">
        <f t="shared" si="2"/>
        <v>0</v>
      </c>
      <c r="CT17" s="37">
        <f t="shared" si="3"/>
        <v>0</v>
      </c>
      <c r="CU17" s="37">
        <f t="shared" si="4"/>
        <v>0</v>
      </c>
      <c r="CV17" s="37">
        <f t="shared" si="5"/>
        <v>0</v>
      </c>
      <c r="CW17" s="37">
        <f t="shared" si="6"/>
        <v>0</v>
      </c>
      <c r="CX17" s="37">
        <f t="shared" si="7"/>
        <v>0</v>
      </c>
      <c r="CY17" s="37">
        <f t="shared" si="8"/>
        <v>0</v>
      </c>
      <c r="CZ17" s="37">
        <f t="shared" si="9"/>
        <v>0</v>
      </c>
      <c r="DA17" s="37">
        <f t="shared" si="10"/>
        <v>0</v>
      </c>
      <c r="DB17" s="37">
        <f t="shared" si="11"/>
        <v>0</v>
      </c>
      <c r="DC17" s="37">
        <f t="shared" si="12"/>
        <v>2</v>
      </c>
      <c r="DD17" s="37">
        <f t="shared" si="13"/>
        <v>0</v>
      </c>
      <c r="DE17" s="37">
        <f t="shared" si="14"/>
        <v>0</v>
      </c>
      <c r="DF17" s="37">
        <f t="shared" si="15"/>
        <v>0</v>
      </c>
      <c r="DG17" s="37">
        <f t="shared" si="16"/>
        <v>0</v>
      </c>
      <c r="DH17" s="37">
        <f t="shared" si="17"/>
        <v>0</v>
      </c>
      <c r="DI17" s="37">
        <f t="shared" si="18"/>
        <v>0</v>
      </c>
      <c r="DJ17" s="37">
        <f t="shared" si="19"/>
        <v>0</v>
      </c>
      <c r="DK17" s="37">
        <f t="shared" si="20"/>
        <v>0</v>
      </c>
      <c r="DL17" s="37">
        <f t="shared" si="21"/>
        <v>0</v>
      </c>
      <c r="DM17" s="37">
        <f t="shared" si="22"/>
        <v>0</v>
      </c>
      <c r="DN17" s="38">
        <f t="shared" si="23"/>
        <v>12</v>
      </c>
    </row>
    <row r="18" spans="1:118" ht="18" customHeight="1" x14ac:dyDescent="0.25">
      <c r="A18" s="39" t="s">
        <v>57</v>
      </c>
      <c r="B18" s="23" t="s">
        <v>15</v>
      </c>
      <c r="D18" s="41" t="s">
        <v>58</v>
      </c>
      <c r="E18" s="25"/>
      <c r="F18" s="27"/>
      <c r="G18" s="25"/>
      <c r="H18" s="25"/>
      <c r="I18" s="28"/>
      <c r="J18" s="25"/>
      <c r="K18" s="27"/>
      <c r="L18" s="28"/>
      <c r="M18" s="25"/>
      <c r="N18" s="25"/>
      <c r="O18" s="28" t="s">
        <v>14</v>
      </c>
      <c r="P18" s="27"/>
      <c r="Q18" s="25"/>
      <c r="R18" s="25"/>
      <c r="S18" s="25"/>
      <c r="T18" s="25"/>
      <c r="U18" s="27"/>
      <c r="V18" s="25"/>
      <c r="W18" s="25"/>
      <c r="X18" s="25"/>
      <c r="Y18" s="28" t="s">
        <v>26</v>
      </c>
      <c r="Z18" s="27"/>
      <c r="AA18" s="25"/>
      <c r="AB18" s="28"/>
      <c r="AC18" s="25"/>
      <c r="AD18" s="28" t="s">
        <v>14</v>
      </c>
      <c r="AE18" s="27"/>
      <c r="AF18" s="25"/>
      <c r="AG18" s="25"/>
      <c r="AH18" s="25"/>
      <c r="AI18" s="28" t="s">
        <v>15</v>
      </c>
      <c r="AJ18" s="27"/>
      <c r="AK18" s="25"/>
      <c r="AL18" s="25"/>
      <c r="AM18" s="25"/>
      <c r="AN18" s="28"/>
      <c r="AO18" s="27"/>
      <c r="AP18" s="25"/>
      <c r="AQ18" s="25"/>
      <c r="AR18" s="25"/>
      <c r="AS18" s="25"/>
      <c r="AT18" s="27"/>
      <c r="AU18" s="25"/>
      <c r="AV18" s="25"/>
      <c r="AW18" s="25"/>
      <c r="AX18" s="28" t="s">
        <v>14</v>
      </c>
      <c r="AY18" s="27"/>
      <c r="AZ18" s="25"/>
      <c r="BA18" s="28" t="s">
        <v>15</v>
      </c>
      <c r="BB18" s="25"/>
      <c r="BC18" s="25"/>
      <c r="BD18" s="27"/>
      <c r="BE18" s="25"/>
      <c r="BF18" s="25"/>
      <c r="BG18" s="25"/>
      <c r="BH18" s="28" t="s">
        <v>14</v>
      </c>
      <c r="BI18" s="27"/>
      <c r="BJ18" s="25"/>
      <c r="BK18" s="25"/>
      <c r="BL18" s="25"/>
      <c r="BM18" s="28"/>
      <c r="BN18" s="27"/>
      <c r="BO18" s="25"/>
      <c r="BP18" s="138" t="s">
        <v>117</v>
      </c>
      <c r="BQ18" s="25"/>
      <c r="BR18" s="47"/>
      <c r="BS18" s="27"/>
      <c r="BT18" s="25"/>
      <c r="BU18" s="28" t="s">
        <v>14</v>
      </c>
      <c r="BV18" s="28"/>
      <c r="BW18" s="47" t="s">
        <v>15</v>
      </c>
      <c r="BX18" s="27"/>
      <c r="BY18" s="25"/>
      <c r="BZ18" s="27"/>
      <c r="CA18" s="29"/>
      <c r="CB18" s="25"/>
      <c r="CC18" s="31"/>
      <c r="CD18" s="29"/>
      <c r="CE18" s="29"/>
      <c r="CF18" s="32"/>
      <c r="CG18" s="48" t="s">
        <v>14</v>
      </c>
      <c r="CH18" s="33"/>
      <c r="CI18" s="32"/>
      <c r="CJ18" s="32" t="s">
        <v>15</v>
      </c>
      <c r="CK18" s="29"/>
      <c r="CL18" s="32"/>
      <c r="CM18" s="27"/>
      <c r="CN18" s="34"/>
      <c r="CO18" s="29"/>
      <c r="CP18" s="35">
        <v>6</v>
      </c>
      <c r="CQ18" s="36">
        <f t="shared" si="0"/>
        <v>4</v>
      </c>
      <c r="CR18" s="37">
        <f t="shared" si="1"/>
        <v>0</v>
      </c>
      <c r="CS18" s="37">
        <f t="shared" si="2"/>
        <v>0</v>
      </c>
      <c r="CT18" s="37">
        <f t="shared" si="3"/>
        <v>0</v>
      </c>
      <c r="CU18" s="37">
        <f t="shared" si="4"/>
        <v>0</v>
      </c>
      <c r="CV18" s="37">
        <f t="shared" si="5"/>
        <v>0</v>
      </c>
      <c r="CW18" s="37">
        <f t="shared" si="6"/>
        <v>0</v>
      </c>
      <c r="CX18" s="37">
        <f t="shared" si="7"/>
        <v>0</v>
      </c>
      <c r="CY18" s="37">
        <f t="shared" si="8"/>
        <v>0</v>
      </c>
      <c r="CZ18" s="37">
        <f t="shared" si="9"/>
        <v>0</v>
      </c>
      <c r="DA18" s="37">
        <f t="shared" si="10"/>
        <v>0</v>
      </c>
      <c r="DB18" s="37">
        <f t="shared" si="11"/>
        <v>0</v>
      </c>
      <c r="DC18" s="37">
        <f t="shared" si="12"/>
        <v>1</v>
      </c>
      <c r="DD18" s="37">
        <f t="shared" si="13"/>
        <v>0</v>
      </c>
      <c r="DE18" s="37">
        <f t="shared" si="14"/>
        <v>0</v>
      </c>
      <c r="DF18" s="37">
        <f t="shared" si="15"/>
        <v>0</v>
      </c>
      <c r="DG18" s="37">
        <f t="shared" si="16"/>
        <v>0</v>
      </c>
      <c r="DH18" s="37">
        <f t="shared" si="17"/>
        <v>0</v>
      </c>
      <c r="DI18" s="37">
        <f t="shared" si="18"/>
        <v>0</v>
      </c>
      <c r="DJ18" s="37">
        <f t="shared" si="19"/>
        <v>0</v>
      </c>
      <c r="DK18" s="37">
        <f t="shared" si="20"/>
        <v>0</v>
      </c>
      <c r="DL18" s="37">
        <f t="shared" si="21"/>
        <v>0</v>
      </c>
      <c r="DM18" s="37">
        <f t="shared" si="22"/>
        <v>0</v>
      </c>
      <c r="DN18" s="38">
        <f t="shared" si="23"/>
        <v>11</v>
      </c>
    </row>
    <row r="19" spans="1:118" ht="18" customHeight="1" x14ac:dyDescent="0.25">
      <c r="A19" s="39" t="s">
        <v>59</v>
      </c>
      <c r="B19" s="23" t="s">
        <v>32</v>
      </c>
      <c r="C19" s="45"/>
      <c r="D19" s="41" t="s">
        <v>60</v>
      </c>
      <c r="E19" s="25"/>
      <c r="F19" s="27"/>
      <c r="G19" s="25"/>
      <c r="H19" s="25"/>
      <c r="I19" s="28"/>
      <c r="J19" s="25"/>
      <c r="K19" s="27"/>
      <c r="L19" s="28"/>
      <c r="M19" s="25"/>
      <c r="N19" s="25"/>
      <c r="O19" s="28" t="s">
        <v>14</v>
      </c>
      <c r="P19" s="27"/>
      <c r="Q19" s="25"/>
      <c r="R19" s="25"/>
      <c r="S19" s="25"/>
      <c r="T19" s="25"/>
      <c r="U19" s="27"/>
      <c r="V19" s="25"/>
      <c r="W19" s="25"/>
      <c r="X19" s="25"/>
      <c r="Y19" s="28" t="s">
        <v>26</v>
      </c>
      <c r="Z19" s="27"/>
      <c r="AA19" s="25"/>
      <c r="AB19" s="28" t="s">
        <v>14</v>
      </c>
      <c r="AC19" s="25"/>
      <c r="AD19" s="25"/>
      <c r="AE19" s="27"/>
      <c r="AF19" s="25"/>
      <c r="AG19" s="25"/>
      <c r="AH19" s="25"/>
      <c r="AI19" s="28" t="s">
        <v>15</v>
      </c>
      <c r="AJ19" s="27"/>
      <c r="AK19" s="25"/>
      <c r="AL19" s="25"/>
      <c r="AM19" s="25"/>
      <c r="AN19" s="28"/>
      <c r="AO19" s="27"/>
      <c r="AP19" s="25"/>
      <c r="AQ19" s="25"/>
      <c r="AR19" s="25"/>
      <c r="AS19" s="25"/>
      <c r="AT19" s="27"/>
      <c r="AU19" s="25"/>
      <c r="AV19" s="25"/>
      <c r="AW19" s="25"/>
      <c r="AX19" s="28" t="s">
        <v>14</v>
      </c>
      <c r="AY19" s="27"/>
      <c r="AZ19" s="25"/>
      <c r="BA19" s="28" t="s">
        <v>15</v>
      </c>
      <c r="BB19" s="25"/>
      <c r="BC19" s="25"/>
      <c r="BD19" s="27"/>
      <c r="BE19" s="25"/>
      <c r="BF19" s="25"/>
      <c r="BG19" s="25"/>
      <c r="BH19" s="28" t="s">
        <v>14</v>
      </c>
      <c r="BI19" s="27"/>
      <c r="BJ19" s="25"/>
      <c r="BK19" s="25"/>
      <c r="BL19" s="25"/>
      <c r="BM19" s="28"/>
      <c r="BN19" s="27"/>
      <c r="BO19" s="25"/>
      <c r="BP19" s="138" t="s">
        <v>117</v>
      </c>
      <c r="BQ19" s="25"/>
      <c r="BR19" s="47"/>
      <c r="BS19" s="27"/>
      <c r="BT19" s="25"/>
      <c r="BU19" s="28" t="s">
        <v>14</v>
      </c>
      <c r="BV19" s="28"/>
      <c r="BW19" s="47" t="s">
        <v>15</v>
      </c>
      <c r="BX19" s="27"/>
      <c r="BY19" s="25"/>
      <c r="BZ19" s="27"/>
      <c r="CA19" s="29"/>
      <c r="CB19" s="25"/>
      <c r="CC19" s="31"/>
      <c r="CD19" s="29"/>
      <c r="CE19" s="29"/>
      <c r="CF19" s="32"/>
      <c r="CG19" s="48" t="s">
        <v>14</v>
      </c>
      <c r="CH19" s="33"/>
      <c r="CI19" s="32"/>
      <c r="CJ19" s="32" t="s">
        <v>15</v>
      </c>
      <c r="CK19" s="29"/>
      <c r="CL19" s="32"/>
      <c r="CM19" s="27"/>
      <c r="CN19" s="34"/>
      <c r="CO19" s="29"/>
      <c r="CP19" s="35">
        <v>6</v>
      </c>
      <c r="CQ19" s="36">
        <f t="shared" si="0"/>
        <v>4</v>
      </c>
      <c r="CR19" s="37">
        <f t="shared" si="1"/>
        <v>0</v>
      </c>
      <c r="CS19" s="37">
        <f t="shared" si="2"/>
        <v>0</v>
      </c>
      <c r="CT19" s="37">
        <f t="shared" si="3"/>
        <v>0</v>
      </c>
      <c r="CU19" s="37">
        <f t="shared" si="4"/>
        <v>0</v>
      </c>
      <c r="CV19" s="37">
        <f t="shared" si="5"/>
        <v>0</v>
      </c>
      <c r="CW19" s="37">
        <f t="shared" si="6"/>
        <v>0</v>
      </c>
      <c r="CX19" s="37">
        <f t="shared" si="7"/>
        <v>0</v>
      </c>
      <c r="CY19" s="37">
        <f t="shared" si="8"/>
        <v>0</v>
      </c>
      <c r="CZ19" s="37">
        <f t="shared" si="9"/>
        <v>0</v>
      </c>
      <c r="DA19" s="37">
        <f t="shared" si="10"/>
        <v>0</v>
      </c>
      <c r="DB19" s="37">
        <f t="shared" si="11"/>
        <v>0</v>
      </c>
      <c r="DC19" s="37">
        <f t="shared" si="12"/>
        <v>1</v>
      </c>
      <c r="DD19" s="37">
        <f t="shared" si="13"/>
        <v>0</v>
      </c>
      <c r="DE19" s="37">
        <f t="shared" si="14"/>
        <v>0</v>
      </c>
      <c r="DF19" s="37">
        <f t="shared" si="15"/>
        <v>0</v>
      </c>
      <c r="DG19" s="37">
        <f t="shared" si="16"/>
        <v>0</v>
      </c>
      <c r="DH19" s="37">
        <f t="shared" si="17"/>
        <v>0</v>
      </c>
      <c r="DI19" s="37">
        <f t="shared" si="18"/>
        <v>0</v>
      </c>
      <c r="DJ19" s="37">
        <f t="shared" si="19"/>
        <v>0</v>
      </c>
      <c r="DK19" s="37">
        <f t="shared" si="20"/>
        <v>0</v>
      </c>
      <c r="DL19" s="37">
        <f t="shared" si="21"/>
        <v>0</v>
      </c>
      <c r="DM19" s="37">
        <f t="shared" si="22"/>
        <v>0</v>
      </c>
      <c r="DN19" s="38">
        <f t="shared" si="23"/>
        <v>11</v>
      </c>
    </row>
    <row r="20" spans="1:118" ht="18" customHeight="1" x14ac:dyDescent="0.25">
      <c r="A20" s="13"/>
      <c r="B20" s="49"/>
      <c r="D20" s="41" t="s">
        <v>61</v>
      </c>
      <c r="E20" s="25"/>
      <c r="F20" s="27"/>
      <c r="G20" s="25"/>
      <c r="H20" s="25"/>
      <c r="I20" s="28"/>
      <c r="J20" s="25"/>
      <c r="K20" s="27"/>
      <c r="L20" s="28"/>
      <c r="M20" s="25"/>
      <c r="N20" s="25"/>
      <c r="O20" s="28" t="s">
        <v>14</v>
      </c>
      <c r="P20" s="27"/>
      <c r="Q20" s="25"/>
      <c r="R20" s="25"/>
      <c r="S20" s="25"/>
      <c r="T20" s="25"/>
      <c r="U20" s="27"/>
      <c r="V20" s="25"/>
      <c r="W20" s="25"/>
      <c r="X20" s="28" t="s">
        <v>26</v>
      </c>
      <c r="Y20" s="25"/>
      <c r="Z20" s="27"/>
      <c r="AA20" s="25"/>
      <c r="AB20" s="28" t="s">
        <v>14</v>
      </c>
      <c r="AC20" s="25"/>
      <c r="AD20" s="25"/>
      <c r="AE20" s="27"/>
      <c r="AF20" s="25"/>
      <c r="AG20" s="25"/>
      <c r="AH20" s="25"/>
      <c r="AI20" s="28" t="s">
        <v>15</v>
      </c>
      <c r="AJ20" s="27"/>
      <c r="AK20" s="25"/>
      <c r="AL20" s="25"/>
      <c r="AM20" s="25"/>
      <c r="AN20" s="28"/>
      <c r="AO20" s="27"/>
      <c r="AP20" s="25"/>
      <c r="AQ20" s="25"/>
      <c r="AR20" s="25"/>
      <c r="AS20" s="25"/>
      <c r="AT20" s="27"/>
      <c r="AU20" s="25"/>
      <c r="AV20" s="25"/>
      <c r="AW20" s="25"/>
      <c r="AX20" s="28" t="s">
        <v>14</v>
      </c>
      <c r="AY20" s="27"/>
      <c r="AZ20" s="25"/>
      <c r="BA20" s="28" t="s">
        <v>15</v>
      </c>
      <c r="BB20" s="25"/>
      <c r="BC20" s="25"/>
      <c r="BD20" s="27"/>
      <c r="BE20" s="25"/>
      <c r="BF20" s="25"/>
      <c r="BG20" s="25"/>
      <c r="BH20" s="28" t="s">
        <v>14</v>
      </c>
      <c r="BI20" s="27"/>
      <c r="BJ20" s="25"/>
      <c r="BK20" s="25"/>
      <c r="BL20" s="25"/>
      <c r="BM20" s="28"/>
      <c r="BN20" s="27"/>
      <c r="BO20" s="25"/>
      <c r="BP20" s="138" t="s">
        <v>117</v>
      </c>
      <c r="BQ20" s="25"/>
      <c r="BR20" s="47"/>
      <c r="BS20" s="27"/>
      <c r="BT20" s="25"/>
      <c r="BU20" s="28" t="s">
        <v>14</v>
      </c>
      <c r="BV20" s="28"/>
      <c r="BW20" s="47" t="s">
        <v>15</v>
      </c>
      <c r="BX20" s="27"/>
      <c r="BY20" s="25"/>
      <c r="BZ20" s="27"/>
      <c r="CA20" s="29"/>
      <c r="CB20" s="25"/>
      <c r="CC20" s="31"/>
      <c r="CD20" s="29"/>
      <c r="CE20" s="29"/>
      <c r="CF20" s="32"/>
      <c r="CG20" s="48" t="s">
        <v>14</v>
      </c>
      <c r="CH20" s="33"/>
      <c r="CI20" s="32"/>
      <c r="CJ20" s="32" t="s">
        <v>15</v>
      </c>
      <c r="CK20" s="29"/>
      <c r="CL20" s="32"/>
      <c r="CM20" s="27"/>
      <c r="CN20" s="34"/>
      <c r="CO20" s="29"/>
      <c r="CP20" s="35">
        <v>6</v>
      </c>
      <c r="CQ20" s="36">
        <f t="shared" si="0"/>
        <v>4</v>
      </c>
      <c r="CR20" s="37">
        <f t="shared" si="1"/>
        <v>0</v>
      </c>
      <c r="CS20" s="37">
        <f t="shared" si="2"/>
        <v>0</v>
      </c>
      <c r="CT20" s="37">
        <f t="shared" si="3"/>
        <v>0</v>
      </c>
      <c r="CU20" s="37">
        <f t="shared" si="4"/>
        <v>0</v>
      </c>
      <c r="CV20" s="37">
        <f t="shared" si="5"/>
        <v>0</v>
      </c>
      <c r="CW20" s="37">
        <f t="shared" si="6"/>
        <v>0</v>
      </c>
      <c r="CX20" s="37">
        <f t="shared" si="7"/>
        <v>0</v>
      </c>
      <c r="CY20" s="37">
        <f t="shared" si="8"/>
        <v>0</v>
      </c>
      <c r="CZ20" s="37">
        <f t="shared" si="9"/>
        <v>0</v>
      </c>
      <c r="DA20" s="37">
        <f t="shared" si="10"/>
        <v>0</v>
      </c>
      <c r="DB20" s="37">
        <f t="shared" si="11"/>
        <v>0</v>
      </c>
      <c r="DC20" s="37">
        <f t="shared" si="12"/>
        <v>1</v>
      </c>
      <c r="DD20" s="37">
        <f t="shared" si="13"/>
        <v>0</v>
      </c>
      <c r="DE20" s="37">
        <f t="shared" si="14"/>
        <v>0</v>
      </c>
      <c r="DF20" s="37">
        <f t="shared" si="15"/>
        <v>0</v>
      </c>
      <c r="DG20" s="37">
        <f t="shared" si="16"/>
        <v>0</v>
      </c>
      <c r="DH20" s="37">
        <f t="shared" si="17"/>
        <v>0</v>
      </c>
      <c r="DI20" s="37">
        <f t="shared" si="18"/>
        <v>0</v>
      </c>
      <c r="DJ20" s="37">
        <f t="shared" si="19"/>
        <v>0</v>
      </c>
      <c r="DK20" s="37">
        <f t="shared" si="20"/>
        <v>0</v>
      </c>
      <c r="DL20" s="37">
        <f t="shared" si="21"/>
        <v>0</v>
      </c>
      <c r="DM20" s="37">
        <f t="shared" si="22"/>
        <v>0</v>
      </c>
      <c r="DN20" s="38">
        <f t="shared" si="23"/>
        <v>11</v>
      </c>
    </row>
    <row r="21" spans="1:118" ht="18" customHeight="1" x14ac:dyDescent="0.25">
      <c r="A21" s="39" t="s">
        <v>62</v>
      </c>
      <c r="B21" s="23" t="s">
        <v>63</v>
      </c>
      <c r="D21" s="41" t="s">
        <v>64</v>
      </c>
      <c r="E21" s="25"/>
      <c r="F21" s="27"/>
      <c r="G21" s="25"/>
      <c r="H21" s="25"/>
      <c r="I21" s="28"/>
      <c r="J21" s="25"/>
      <c r="K21" s="27"/>
      <c r="L21" s="28"/>
      <c r="M21" s="25"/>
      <c r="N21" s="25"/>
      <c r="O21" s="28" t="s">
        <v>14</v>
      </c>
      <c r="P21" s="27"/>
      <c r="Q21" s="25"/>
      <c r="R21" s="25"/>
      <c r="S21" s="25"/>
      <c r="T21" s="25"/>
      <c r="U21" s="27"/>
      <c r="V21" s="25"/>
      <c r="W21" s="25"/>
      <c r="X21" s="28" t="s">
        <v>26</v>
      </c>
      <c r="Y21" s="25"/>
      <c r="Z21" s="27"/>
      <c r="AA21" s="25"/>
      <c r="AB21" s="28" t="s">
        <v>14</v>
      </c>
      <c r="AC21" s="25"/>
      <c r="AD21" s="25"/>
      <c r="AE21" s="27"/>
      <c r="AF21" s="25"/>
      <c r="AG21" s="25"/>
      <c r="AH21" s="25"/>
      <c r="AI21" s="28" t="s">
        <v>15</v>
      </c>
      <c r="AJ21" s="27"/>
      <c r="AK21" s="25"/>
      <c r="AL21" s="25"/>
      <c r="AM21" s="25"/>
      <c r="AN21" s="28"/>
      <c r="AO21" s="27"/>
      <c r="AP21" s="25"/>
      <c r="AQ21" s="25"/>
      <c r="AR21" s="25"/>
      <c r="AS21" s="25"/>
      <c r="AT21" s="27"/>
      <c r="AU21" s="25"/>
      <c r="AV21" s="25"/>
      <c r="AW21" s="25"/>
      <c r="AX21" s="28" t="s">
        <v>14</v>
      </c>
      <c r="AY21" s="27"/>
      <c r="AZ21" s="25"/>
      <c r="BA21" s="28" t="s">
        <v>15</v>
      </c>
      <c r="BB21" s="25"/>
      <c r="BC21" s="25"/>
      <c r="BD21" s="27"/>
      <c r="BE21" s="25"/>
      <c r="BF21" s="25"/>
      <c r="BG21" s="25"/>
      <c r="BH21" s="28" t="s">
        <v>14</v>
      </c>
      <c r="BI21" s="27"/>
      <c r="BJ21" s="25"/>
      <c r="BK21" s="25"/>
      <c r="BL21" s="25"/>
      <c r="BM21" s="28"/>
      <c r="BN21" s="27"/>
      <c r="BO21" s="25"/>
      <c r="BP21" s="138" t="s">
        <v>117</v>
      </c>
      <c r="BQ21" s="25"/>
      <c r="BR21" s="47"/>
      <c r="BS21" s="27"/>
      <c r="BT21" s="25"/>
      <c r="BU21" s="28" t="s">
        <v>14</v>
      </c>
      <c r="BV21" s="28"/>
      <c r="BW21" s="47" t="s">
        <v>15</v>
      </c>
      <c r="BX21" s="27"/>
      <c r="BY21" s="25"/>
      <c r="BZ21" s="27"/>
      <c r="CA21" s="29"/>
      <c r="CB21" s="25"/>
      <c r="CC21" s="31"/>
      <c r="CD21" s="29"/>
      <c r="CE21" s="29"/>
      <c r="CF21" s="32"/>
      <c r="CG21" s="48" t="s">
        <v>14</v>
      </c>
      <c r="CH21" s="33"/>
      <c r="CI21" s="32"/>
      <c r="CJ21" s="32" t="s">
        <v>15</v>
      </c>
      <c r="CK21" s="29"/>
      <c r="CL21" s="32"/>
      <c r="CM21" s="27"/>
      <c r="CN21" s="34"/>
      <c r="CO21" s="29"/>
      <c r="CP21" s="35">
        <v>6</v>
      </c>
      <c r="CQ21" s="36">
        <f t="shared" si="0"/>
        <v>4</v>
      </c>
      <c r="CR21" s="37">
        <f t="shared" si="1"/>
        <v>0</v>
      </c>
      <c r="CS21" s="37">
        <f t="shared" si="2"/>
        <v>0</v>
      </c>
      <c r="CT21" s="37">
        <f t="shared" si="3"/>
        <v>0</v>
      </c>
      <c r="CU21" s="37">
        <f t="shared" si="4"/>
        <v>0</v>
      </c>
      <c r="CV21" s="37">
        <f t="shared" si="5"/>
        <v>0</v>
      </c>
      <c r="CW21" s="37">
        <f t="shared" si="6"/>
        <v>0</v>
      </c>
      <c r="CX21" s="37">
        <f t="shared" si="7"/>
        <v>0</v>
      </c>
      <c r="CY21" s="37">
        <f t="shared" si="8"/>
        <v>0</v>
      </c>
      <c r="CZ21" s="37">
        <f t="shared" si="9"/>
        <v>0</v>
      </c>
      <c r="DA21" s="37">
        <f t="shared" si="10"/>
        <v>0</v>
      </c>
      <c r="DB21" s="37">
        <f t="shared" si="11"/>
        <v>0</v>
      </c>
      <c r="DC21" s="37">
        <f t="shared" si="12"/>
        <v>1</v>
      </c>
      <c r="DD21" s="37">
        <f t="shared" si="13"/>
        <v>0</v>
      </c>
      <c r="DE21" s="37">
        <f t="shared" si="14"/>
        <v>0</v>
      </c>
      <c r="DF21" s="37">
        <f t="shared" si="15"/>
        <v>0</v>
      </c>
      <c r="DG21" s="37">
        <f t="shared" si="16"/>
        <v>0</v>
      </c>
      <c r="DH21" s="37">
        <f t="shared" si="17"/>
        <v>0</v>
      </c>
      <c r="DI21" s="37">
        <f t="shared" si="18"/>
        <v>0</v>
      </c>
      <c r="DJ21" s="37">
        <f t="shared" si="19"/>
        <v>0</v>
      </c>
      <c r="DK21" s="37">
        <f t="shared" si="20"/>
        <v>0</v>
      </c>
      <c r="DL21" s="37">
        <f t="shared" si="21"/>
        <v>0</v>
      </c>
      <c r="DM21" s="37">
        <f t="shared" si="22"/>
        <v>0</v>
      </c>
      <c r="DN21" s="38">
        <f t="shared" si="23"/>
        <v>11</v>
      </c>
    </row>
    <row r="22" spans="1:118" ht="18" customHeight="1" x14ac:dyDescent="0.25">
      <c r="A22" s="39" t="s">
        <v>65</v>
      </c>
      <c r="B22" s="23" t="s">
        <v>33</v>
      </c>
      <c r="D22" s="41" t="s">
        <v>66</v>
      </c>
      <c r="E22" s="25"/>
      <c r="F22" s="27"/>
      <c r="G22" s="25"/>
      <c r="H22" s="25"/>
      <c r="I22" s="28"/>
      <c r="J22" s="25"/>
      <c r="K22" s="27"/>
      <c r="L22" s="28"/>
      <c r="M22" s="25"/>
      <c r="N22" s="25"/>
      <c r="O22" s="28" t="s">
        <v>14</v>
      </c>
      <c r="P22" s="27"/>
      <c r="Q22" s="25"/>
      <c r="R22" s="25"/>
      <c r="S22" s="25"/>
      <c r="T22" s="25"/>
      <c r="U22" s="27"/>
      <c r="V22" s="25"/>
      <c r="W22" s="25"/>
      <c r="X22" s="28" t="s">
        <v>26</v>
      </c>
      <c r="Y22" s="25"/>
      <c r="Z22" s="27"/>
      <c r="AA22" s="25"/>
      <c r="AB22" s="28" t="s">
        <v>14</v>
      </c>
      <c r="AC22" s="25"/>
      <c r="AD22" s="25"/>
      <c r="AE22" s="27"/>
      <c r="AF22" s="25"/>
      <c r="AG22" s="25"/>
      <c r="AH22" s="25"/>
      <c r="AI22" s="28" t="s">
        <v>15</v>
      </c>
      <c r="AJ22" s="27"/>
      <c r="AK22" s="25"/>
      <c r="AL22" s="25"/>
      <c r="AM22" s="25"/>
      <c r="AN22" s="28"/>
      <c r="AO22" s="27"/>
      <c r="AP22" s="25"/>
      <c r="AQ22" s="25"/>
      <c r="AR22" s="25"/>
      <c r="AS22" s="25"/>
      <c r="AT22" s="27"/>
      <c r="AU22" s="25"/>
      <c r="AV22" s="25"/>
      <c r="AW22" s="25"/>
      <c r="AX22" s="28" t="s">
        <v>14</v>
      </c>
      <c r="AY22" s="27"/>
      <c r="AZ22" s="25"/>
      <c r="BA22" s="28" t="s">
        <v>15</v>
      </c>
      <c r="BB22" s="25"/>
      <c r="BC22" s="25"/>
      <c r="BD22" s="27"/>
      <c r="BE22" s="25"/>
      <c r="BF22" s="30"/>
      <c r="BG22" s="25"/>
      <c r="BH22" s="28" t="s">
        <v>14</v>
      </c>
      <c r="BI22" s="27"/>
      <c r="BJ22" s="25"/>
      <c r="BK22" s="25"/>
      <c r="BL22" s="25"/>
      <c r="BM22" s="28"/>
      <c r="BN22" s="27"/>
      <c r="BO22" s="25"/>
      <c r="BP22" s="138" t="s">
        <v>117</v>
      </c>
      <c r="BQ22" s="25"/>
      <c r="BR22" s="47"/>
      <c r="BS22" s="27"/>
      <c r="BT22" s="25"/>
      <c r="BU22" s="28" t="s">
        <v>14</v>
      </c>
      <c r="BV22" s="28"/>
      <c r="BW22" s="47" t="s">
        <v>15</v>
      </c>
      <c r="BX22" s="27"/>
      <c r="BY22" s="25"/>
      <c r="BZ22" s="27"/>
      <c r="CA22" s="29"/>
      <c r="CB22" s="25"/>
      <c r="CC22" s="31"/>
      <c r="CD22" s="29"/>
      <c r="CE22" s="29"/>
      <c r="CF22" s="32"/>
      <c r="CG22" s="48" t="s">
        <v>14</v>
      </c>
      <c r="CH22" s="33"/>
      <c r="CI22" s="32"/>
      <c r="CJ22" s="32" t="s">
        <v>15</v>
      </c>
      <c r="CK22" s="29"/>
      <c r="CL22" s="32"/>
      <c r="CM22" s="27"/>
      <c r="CN22" s="34"/>
      <c r="CO22" s="29"/>
      <c r="CP22" s="35">
        <v>6</v>
      </c>
      <c r="CQ22" s="36">
        <f t="shared" si="0"/>
        <v>4</v>
      </c>
      <c r="CR22" s="37">
        <f t="shared" si="1"/>
        <v>0</v>
      </c>
      <c r="CS22" s="37">
        <f t="shared" si="2"/>
        <v>0</v>
      </c>
      <c r="CT22" s="37">
        <f t="shared" si="3"/>
        <v>0</v>
      </c>
      <c r="CU22" s="37">
        <f t="shared" si="4"/>
        <v>0</v>
      </c>
      <c r="CV22" s="37">
        <f t="shared" si="5"/>
        <v>0</v>
      </c>
      <c r="CW22" s="37">
        <f t="shared" si="6"/>
        <v>0</v>
      </c>
      <c r="CX22" s="37">
        <f t="shared" si="7"/>
        <v>0</v>
      </c>
      <c r="CY22" s="37">
        <f t="shared" si="8"/>
        <v>0</v>
      </c>
      <c r="CZ22" s="37">
        <f t="shared" si="9"/>
        <v>0</v>
      </c>
      <c r="DA22" s="37">
        <f t="shared" si="10"/>
        <v>0</v>
      </c>
      <c r="DB22" s="37">
        <f t="shared" si="11"/>
        <v>0</v>
      </c>
      <c r="DC22" s="37">
        <f t="shared" si="12"/>
        <v>1</v>
      </c>
      <c r="DD22" s="37">
        <f t="shared" si="13"/>
        <v>0</v>
      </c>
      <c r="DE22" s="37">
        <f t="shared" si="14"/>
        <v>0</v>
      </c>
      <c r="DF22" s="37">
        <f t="shared" si="15"/>
        <v>0</v>
      </c>
      <c r="DG22" s="37">
        <f t="shared" si="16"/>
        <v>0</v>
      </c>
      <c r="DH22" s="37">
        <f t="shared" si="17"/>
        <v>0</v>
      </c>
      <c r="DI22" s="37">
        <f t="shared" si="18"/>
        <v>0</v>
      </c>
      <c r="DJ22" s="37">
        <f t="shared" si="19"/>
        <v>0</v>
      </c>
      <c r="DK22" s="37">
        <f t="shared" si="20"/>
        <v>0</v>
      </c>
      <c r="DL22" s="37">
        <f t="shared" si="21"/>
        <v>0</v>
      </c>
      <c r="DM22" s="37">
        <f t="shared" si="22"/>
        <v>0</v>
      </c>
      <c r="DN22" s="38">
        <f t="shared" si="23"/>
        <v>11</v>
      </c>
    </row>
    <row r="23" spans="1:118" ht="18" customHeight="1" x14ac:dyDescent="0.25">
      <c r="A23" s="39" t="s">
        <v>67</v>
      </c>
      <c r="B23" s="23" t="s">
        <v>23</v>
      </c>
      <c r="C23" s="50"/>
      <c r="D23" s="41"/>
      <c r="E23" s="25"/>
      <c r="F23" s="27"/>
      <c r="G23" s="25"/>
      <c r="H23" s="25"/>
      <c r="I23" s="25"/>
      <c r="J23" s="25"/>
      <c r="K23" s="27"/>
      <c r="L23" s="30"/>
      <c r="M23" s="25"/>
      <c r="N23" s="25"/>
      <c r="O23" s="30"/>
      <c r="P23" s="51"/>
      <c r="Q23" s="25"/>
      <c r="R23" s="25"/>
      <c r="S23" s="25"/>
      <c r="T23" s="25"/>
      <c r="U23" s="27"/>
      <c r="V23" s="25"/>
      <c r="W23" s="25"/>
      <c r="X23" s="25"/>
      <c r="Y23" s="25"/>
      <c r="Z23" s="27"/>
      <c r="AA23" s="25"/>
      <c r="AB23" s="25"/>
      <c r="AC23" s="25"/>
      <c r="AD23" s="25"/>
      <c r="AE23" s="27"/>
      <c r="AF23" s="25"/>
      <c r="AG23" s="25"/>
      <c r="AH23" s="25"/>
      <c r="AI23" s="25"/>
      <c r="AJ23" s="27"/>
      <c r="AK23" s="25"/>
      <c r="AL23" s="25"/>
      <c r="AM23" s="25"/>
      <c r="AN23" s="25"/>
      <c r="AO23" s="27"/>
      <c r="AP23" s="25"/>
      <c r="AQ23" s="25"/>
      <c r="AR23" s="25"/>
      <c r="AS23" s="25"/>
      <c r="AT23" s="27"/>
      <c r="AU23" s="25"/>
      <c r="AV23" s="25"/>
      <c r="AW23" s="25"/>
      <c r="AX23" s="25"/>
      <c r="AY23" s="27"/>
      <c r="AZ23" s="25"/>
      <c r="BA23" s="25"/>
      <c r="BB23" s="25"/>
      <c r="BC23" s="25"/>
      <c r="BD23" s="27"/>
      <c r="BE23" s="25"/>
      <c r="BF23" s="25"/>
      <c r="BG23" s="25"/>
      <c r="BH23" s="25"/>
      <c r="BI23" s="27"/>
      <c r="BJ23" s="25"/>
      <c r="BK23" s="25"/>
      <c r="BL23" s="25"/>
      <c r="BM23" s="25"/>
      <c r="BN23" s="27"/>
      <c r="BO23" s="25"/>
      <c r="BP23" s="25"/>
      <c r="BQ23" s="25"/>
      <c r="BR23" s="25"/>
      <c r="BS23" s="27"/>
      <c r="BT23" s="25"/>
      <c r="BU23" s="25"/>
      <c r="BV23" s="25"/>
      <c r="BW23" s="25"/>
      <c r="BX23" s="27"/>
      <c r="BY23" s="25"/>
      <c r="BZ23" s="27"/>
      <c r="CA23" s="25"/>
      <c r="CB23" s="25"/>
      <c r="CC23" s="52"/>
      <c r="CD23" s="25"/>
      <c r="CE23" s="25"/>
      <c r="CF23" s="25"/>
      <c r="CG23" s="25"/>
      <c r="CH23" s="33"/>
      <c r="CI23" s="25"/>
      <c r="CJ23" s="25"/>
      <c r="CK23" s="25"/>
      <c r="CL23" s="25"/>
      <c r="CM23" s="27"/>
      <c r="CN23" s="34"/>
      <c r="CO23" s="25"/>
      <c r="CP23" s="53"/>
      <c r="CQ23" s="54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0"/>
      <c r="DN23" s="50"/>
    </row>
    <row r="24" spans="1:118" ht="25.5" customHeight="1" x14ac:dyDescent="0.25">
      <c r="A24" s="55" t="s">
        <v>68</v>
      </c>
      <c r="B24" s="56" t="s">
        <v>29</v>
      </c>
      <c r="C24" s="57"/>
      <c r="D24" s="58" t="s">
        <v>69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59"/>
      <c r="T24" s="27"/>
      <c r="U24" s="59"/>
      <c r="V24" s="28" t="s">
        <v>70</v>
      </c>
      <c r="W24" s="46" t="s">
        <v>19</v>
      </c>
      <c r="X24" s="46"/>
      <c r="Y24" s="46" t="s">
        <v>14</v>
      </c>
      <c r="Z24" s="27"/>
      <c r="AA24" s="27"/>
      <c r="AB24" s="27"/>
      <c r="AC24" s="46" t="s">
        <v>26</v>
      </c>
      <c r="AD24" s="27"/>
      <c r="AE24" s="27"/>
      <c r="AF24" s="27"/>
      <c r="AG24" s="27"/>
      <c r="AH24" s="27"/>
      <c r="AI24" s="27"/>
      <c r="AJ24" s="27"/>
      <c r="AK24" s="27"/>
      <c r="AL24" s="27"/>
      <c r="AM24" s="46" t="s">
        <v>15</v>
      </c>
      <c r="AN24" s="27"/>
      <c r="AO24" s="27"/>
      <c r="AP24" s="60"/>
      <c r="AQ24" s="46"/>
      <c r="AR24" s="61"/>
      <c r="AS24" s="27"/>
      <c r="AT24" s="27"/>
      <c r="AU24" s="27"/>
      <c r="AV24" s="46" t="s">
        <v>19</v>
      </c>
      <c r="AW24" s="62" t="s">
        <v>14</v>
      </c>
      <c r="AX24" s="27"/>
      <c r="AY24" s="46" t="s">
        <v>26</v>
      </c>
      <c r="AZ24" s="27"/>
      <c r="BA24" s="62" t="s">
        <v>71</v>
      </c>
      <c r="BB24" s="27"/>
      <c r="BC24" s="46"/>
      <c r="BD24" s="27"/>
      <c r="BE24" s="27"/>
      <c r="BF24" s="27"/>
      <c r="BG24" s="27"/>
      <c r="BH24" s="27"/>
      <c r="BI24" s="27"/>
      <c r="BJ24" s="27"/>
      <c r="BK24" s="27"/>
      <c r="BL24" s="27"/>
      <c r="BM24" s="46" t="s">
        <v>14</v>
      </c>
      <c r="BN24" s="27"/>
      <c r="BO24" s="46"/>
      <c r="BP24" s="27"/>
      <c r="BQ24" s="144" t="s">
        <v>117</v>
      </c>
      <c r="BR24" s="46"/>
      <c r="BS24" s="27"/>
      <c r="BT24" s="27"/>
      <c r="BU24" s="136" t="s">
        <v>117</v>
      </c>
      <c r="BV24" s="46"/>
      <c r="BW24" s="136" t="s">
        <v>15</v>
      </c>
      <c r="BX24" s="46"/>
      <c r="BY24" s="27"/>
      <c r="BZ24" s="139"/>
      <c r="CA24" s="27"/>
      <c r="CB24" s="139" t="s">
        <v>26</v>
      </c>
      <c r="CC24" s="63" t="s">
        <v>22</v>
      </c>
      <c r="CD24" s="27"/>
      <c r="CE24" s="46" t="s">
        <v>19</v>
      </c>
      <c r="CF24" s="27"/>
      <c r="CG24" s="136" t="s">
        <v>14</v>
      </c>
      <c r="CH24" s="63"/>
      <c r="CI24" s="27"/>
      <c r="CJ24" s="64"/>
      <c r="CK24" s="33"/>
      <c r="CL24" s="59"/>
      <c r="CM24" s="27"/>
      <c r="CN24" s="27"/>
      <c r="CO24" s="27"/>
      <c r="CP24" s="65">
        <f>COUNTIF(E24:CO24,"РУС")</f>
        <v>4</v>
      </c>
      <c r="CQ24" s="66">
        <f>COUNTIF(E24:CO24,"МАТ")</f>
        <v>3</v>
      </c>
      <c r="CR24" s="65">
        <f>COUNTIF(E24:CO24,"АЛГ")</f>
        <v>0</v>
      </c>
      <c r="CS24" s="65">
        <f>COUNTIF(E24:CO24,"ГЕМ")</f>
        <v>0</v>
      </c>
      <c r="CT24" s="65">
        <f>COUNTIF(E24:CO24,"ВИС")</f>
        <v>0</v>
      </c>
      <c r="CU24" s="65">
        <f>COUNTIF(E24:CO24,"БИО")</f>
        <v>0</v>
      </c>
      <c r="CV24" s="65">
        <f>COUNTIF(E24:CO24,"ГЕО")</f>
        <v>3</v>
      </c>
      <c r="CW24" s="65">
        <f>COUNTIF(E24:CO24,"ИНФ")</f>
        <v>0</v>
      </c>
      <c r="CX24" s="65">
        <f>COUNTIF(E24:CO24,"ИСТ")</f>
        <v>0</v>
      </c>
      <c r="CY24" s="65">
        <f>COUNTIF(E24:CO24,"ЛИТ")</f>
        <v>1</v>
      </c>
      <c r="CZ24" s="65">
        <f>COUNTIF(E24:CO24,"ОБЩ")</f>
        <v>0</v>
      </c>
      <c r="DA24" s="65">
        <f>COUNTIF(E24:CO24,"ФИЗ")</f>
        <v>0</v>
      </c>
      <c r="DB24" s="65">
        <f>COUNTIF(E24:CO24,"ХИМ")</f>
        <v>0</v>
      </c>
      <c r="DC24" s="65">
        <f>COUNTIF(E24:CO24,"АНГ")</f>
        <v>3</v>
      </c>
      <c r="DD24" s="65">
        <f>COUNTIF(E24:CO24,"НЕМ")</f>
        <v>0</v>
      </c>
      <c r="DE24" s="65">
        <f>COUNTIF(E24:CO24,"ФРА")</f>
        <v>0</v>
      </c>
      <c r="DF24" s="65">
        <f>COUNTIF(E24:CO24,"ОКР")</f>
        <v>0</v>
      </c>
      <c r="DG24" s="65">
        <f>COUNTIF(E24:CO24,"ИЗО")</f>
        <v>0</v>
      </c>
      <c r="DH24" s="65">
        <f>COUNTIF(E24:CO24,"КУБ")</f>
        <v>0</v>
      </c>
      <c r="DI24" s="65">
        <f>COUNTIF(E24:CO24,"МУЗ")</f>
        <v>0</v>
      </c>
      <c r="DJ24" s="65">
        <f>COUNTIF(E24:CO24,"ОБЗ")</f>
        <v>0</v>
      </c>
      <c r="DK24" s="65">
        <f>COUNTIF(E24:CO24,"ТЕХ")</f>
        <v>0</v>
      </c>
      <c r="DL24" s="65">
        <f t="shared" ref="DL24:DM28" si="24">COUNTIF(E24:CO24,"ФЗР")</f>
        <v>0</v>
      </c>
      <c r="DM24" s="65">
        <f t="shared" si="24"/>
        <v>0</v>
      </c>
      <c r="DN24" s="57">
        <f t="shared" ref="DN24:DN28" si="25">SUM(CP24:DM24)</f>
        <v>14</v>
      </c>
    </row>
    <row r="25" spans="1:118" ht="18" customHeight="1" x14ac:dyDescent="0.25">
      <c r="A25" s="39" t="s">
        <v>72</v>
      </c>
      <c r="B25" s="67" t="s">
        <v>14</v>
      </c>
      <c r="D25" s="41" t="s">
        <v>73</v>
      </c>
      <c r="E25" s="25"/>
      <c r="F25" s="27"/>
      <c r="G25" s="25"/>
      <c r="H25" s="25"/>
      <c r="I25" s="25"/>
      <c r="J25" s="25"/>
      <c r="K25" s="27"/>
      <c r="L25" s="25"/>
      <c r="M25" s="25"/>
      <c r="N25" s="25"/>
      <c r="O25" s="25"/>
      <c r="P25" s="27"/>
      <c r="Q25" s="25"/>
      <c r="R25" s="25"/>
      <c r="S25" s="68"/>
      <c r="T25" s="25"/>
      <c r="U25" s="59"/>
      <c r="V25" s="28" t="s">
        <v>70</v>
      </c>
      <c r="W25" s="28"/>
      <c r="X25" s="52"/>
      <c r="Y25" s="28" t="s">
        <v>14</v>
      </c>
      <c r="Z25" s="27"/>
      <c r="AA25" s="28" t="s">
        <v>19</v>
      </c>
      <c r="AB25" s="25"/>
      <c r="AC25" s="69" t="s">
        <v>26</v>
      </c>
      <c r="AD25" s="25"/>
      <c r="AE25" s="27"/>
      <c r="AF25" s="25"/>
      <c r="AG25" s="25"/>
      <c r="AH25" s="25"/>
      <c r="AI25" s="25"/>
      <c r="AJ25" s="27"/>
      <c r="AK25" s="25"/>
      <c r="AL25" s="25"/>
      <c r="AM25" s="28" t="s">
        <v>15</v>
      </c>
      <c r="AN25" s="25"/>
      <c r="AO25" s="27"/>
      <c r="AP25" s="60"/>
      <c r="AQ25" s="28"/>
      <c r="AR25" s="68"/>
      <c r="AS25" s="25"/>
      <c r="AT25" s="27"/>
      <c r="AU25" s="25"/>
      <c r="AV25" s="25"/>
      <c r="AW25" s="70" t="s">
        <v>14</v>
      </c>
      <c r="AX25" s="25"/>
      <c r="AY25" s="46" t="s">
        <v>26</v>
      </c>
      <c r="AZ25" s="28" t="s">
        <v>19</v>
      </c>
      <c r="BA25" s="62" t="s">
        <v>71</v>
      </c>
      <c r="BB25" s="25"/>
      <c r="BC25" s="25"/>
      <c r="BD25" s="27"/>
      <c r="BE25" s="25"/>
      <c r="BF25" s="25"/>
      <c r="BG25" s="25"/>
      <c r="BH25" s="25"/>
      <c r="BI25" s="27"/>
      <c r="BJ25" s="25"/>
      <c r="BK25" s="25"/>
      <c r="BL25" s="25"/>
      <c r="BM25" s="28" t="s">
        <v>14</v>
      </c>
      <c r="BN25" s="27"/>
      <c r="BO25" s="25"/>
      <c r="BP25" s="25"/>
      <c r="BQ25" s="144" t="s">
        <v>117</v>
      </c>
      <c r="BR25" s="153"/>
      <c r="BS25" s="27"/>
      <c r="BT25" s="25"/>
      <c r="BU25" s="138" t="s">
        <v>117</v>
      </c>
      <c r="BV25" s="28"/>
      <c r="BW25" s="138" t="s">
        <v>15</v>
      </c>
      <c r="BX25" s="27"/>
      <c r="BY25" s="25"/>
      <c r="BZ25" s="139"/>
      <c r="CA25" s="32"/>
      <c r="CB25" s="140" t="s">
        <v>26</v>
      </c>
      <c r="CC25" s="71" t="s">
        <v>22</v>
      </c>
      <c r="CD25" s="32" t="s">
        <v>19</v>
      </c>
      <c r="CE25" s="29"/>
      <c r="CF25" s="29"/>
      <c r="CG25" s="137" t="s">
        <v>14</v>
      </c>
      <c r="CH25" s="72"/>
      <c r="CI25" s="29"/>
      <c r="CJ25" s="73"/>
      <c r="CK25" s="31"/>
      <c r="CL25" s="74"/>
      <c r="CM25" s="27"/>
      <c r="CN25" s="34"/>
      <c r="CO25" s="29"/>
      <c r="CP25" s="37">
        <f>COUNTIF(E25:CO25,"РУС")</f>
        <v>4</v>
      </c>
      <c r="CQ25" s="36">
        <f>COUNTIF(E25:CO25,"МАТ")</f>
        <v>3</v>
      </c>
      <c r="CR25" s="37">
        <f>COUNTIF(E25:CO25,"АЛГ")</f>
        <v>0</v>
      </c>
      <c r="CS25" s="37">
        <f>COUNTIF(E25:CO25,"ГЕМ")</f>
        <v>0</v>
      </c>
      <c r="CT25" s="37">
        <f>COUNTIF(E25:CO25,"ВИС")</f>
        <v>0</v>
      </c>
      <c r="CU25" s="37">
        <f>COUNTIF(E25:CO25,"БИО")</f>
        <v>0</v>
      </c>
      <c r="CV25" s="37">
        <f>COUNTIF(E25:CO25,"ГЕО")</f>
        <v>3</v>
      </c>
      <c r="CW25" s="37">
        <f>COUNTIF(E25:CO25,"ИНФ")</f>
        <v>0</v>
      </c>
      <c r="CX25" s="37">
        <f>COUNTIF(E25:CO25,"ИСТ")</f>
        <v>0</v>
      </c>
      <c r="CY25" s="37">
        <f>COUNTIF(E25:CO25,"ЛИТ")</f>
        <v>1</v>
      </c>
      <c r="CZ25" s="37">
        <f>COUNTIF(E25:CO25,"ОБЩ")</f>
        <v>0</v>
      </c>
      <c r="DA25" s="37">
        <f>COUNTIF(E25:CO25,"ФИЗ")</f>
        <v>0</v>
      </c>
      <c r="DB25" s="37">
        <f>COUNTIF(E25:CO25,"ХИМ")</f>
        <v>0</v>
      </c>
      <c r="DC25" s="37">
        <f>COUNTIF(E25:CO25,"АНГ")</f>
        <v>3</v>
      </c>
      <c r="DD25" s="37">
        <f>COUNTIF(E25:CO25,"НЕМ")</f>
        <v>0</v>
      </c>
      <c r="DE25" s="37">
        <f>COUNTIF(E25:CO25,"ФРА")</f>
        <v>0</v>
      </c>
      <c r="DF25" s="37">
        <f>COUNTIF(E25:CO25,"ОКР")</f>
        <v>0</v>
      </c>
      <c r="DG25" s="37">
        <f>COUNTIF(E25:CO25,"ИЗО")</f>
        <v>0</v>
      </c>
      <c r="DH25" s="37">
        <f>COUNTIF(E25:CO25,"КУБ")</f>
        <v>0</v>
      </c>
      <c r="DI25" s="37">
        <f>COUNTIF(E25:CO25,"МУЗ")</f>
        <v>0</v>
      </c>
      <c r="DJ25" s="37">
        <f>COUNTIF(E25:CO25,"ОБЗ")</f>
        <v>0</v>
      </c>
      <c r="DK25" s="37">
        <f>COUNTIF(E25:CO25,"ТЕХ")</f>
        <v>0</v>
      </c>
      <c r="DL25" s="37">
        <f t="shared" si="24"/>
        <v>0</v>
      </c>
      <c r="DM25" s="37">
        <f t="shared" si="24"/>
        <v>0</v>
      </c>
      <c r="DN25" s="38">
        <f t="shared" si="25"/>
        <v>14</v>
      </c>
    </row>
    <row r="26" spans="1:118" ht="18" customHeight="1" x14ac:dyDescent="0.25">
      <c r="A26" s="39" t="s">
        <v>74</v>
      </c>
      <c r="B26" s="67" t="s">
        <v>34</v>
      </c>
      <c r="D26" s="41" t="s">
        <v>75</v>
      </c>
      <c r="E26" s="28" t="s">
        <v>22</v>
      </c>
      <c r="F26" s="27"/>
      <c r="G26" s="25"/>
      <c r="H26" s="25"/>
      <c r="I26" s="28"/>
      <c r="J26" s="25"/>
      <c r="K26" s="27"/>
      <c r="L26" s="25"/>
      <c r="M26" s="25"/>
      <c r="N26" s="25"/>
      <c r="O26" s="25"/>
      <c r="P26" s="27"/>
      <c r="Q26" s="25"/>
      <c r="R26" s="25"/>
      <c r="S26" s="68"/>
      <c r="T26" s="25"/>
      <c r="U26" s="59"/>
      <c r="V26" s="28" t="s">
        <v>70</v>
      </c>
      <c r="W26" s="28"/>
      <c r="X26" s="52"/>
      <c r="Y26" s="28" t="s">
        <v>14</v>
      </c>
      <c r="Z26" s="27"/>
      <c r="AA26" s="25"/>
      <c r="AB26" s="28" t="s">
        <v>19</v>
      </c>
      <c r="AC26" s="52"/>
      <c r="AD26" s="28" t="s">
        <v>26</v>
      </c>
      <c r="AE26" s="46"/>
      <c r="AF26" s="25"/>
      <c r="AG26" s="25"/>
      <c r="AH26" s="25"/>
      <c r="AI26" s="25"/>
      <c r="AJ26" s="27"/>
      <c r="AK26" s="25"/>
      <c r="AL26" s="25"/>
      <c r="AM26" s="28" t="s">
        <v>15</v>
      </c>
      <c r="AN26" s="25"/>
      <c r="AO26" s="27"/>
      <c r="AP26" s="60"/>
      <c r="AQ26" s="28"/>
      <c r="AR26" s="68"/>
      <c r="AS26" s="25"/>
      <c r="AT26" s="27"/>
      <c r="AU26" s="25"/>
      <c r="AV26" s="28" t="s">
        <v>19</v>
      </c>
      <c r="AW26" s="70" t="s">
        <v>14</v>
      </c>
      <c r="AX26" s="25"/>
      <c r="AY26" s="27"/>
      <c r="AZ26" s="28" t="s">
        <v>26</v>
      </c>
      <c r="BA26" s="62" t="s">
        <v>71</v>
      </c>
      <c r="BB26" s="25"/>
      <c r="BC26" s="25"/>
      <c r="BD26" s="27"/>
      <c r="BE26" s="25"/>
      <c r="BF26" s="25"/>
      <c r="BG26" s="28"/>
      <c r="BH26" s="25"/>
      <c r="BI26" s="27"/>
      <c r="BJ26" s="25"/>
      <c r="BK26" s="25"/>
      <c r="BL26" s="25"/>
      <c r="BM26" s="28" t="s">
        <v>14</v>
      </c>
      <c r="BN26" s="27"/>
      <c r="BO26" s="25"/>
      <c r="BP26" s="25"/>
      <c r="BQ26" s="144" t="s">
        <v>117</v>
      </c>
      <c r="BR26" s="153"/>
      <c r="BS26" s="27"/>
      <c r="BT26" s="25"/>
      <c r="BU26" s="136" t="s">
        <v>117</v>
      </c>
      <c r="BV26" s="25"/>
      <c r="BW26" s="138" t="s">
        <v>15</v>
      </c>
      <c r="BX26" s="139"/>
      <c r="BY26" s="25"/>
      <c r="BZ26" s="27"/>
      <c r="CA26" s="146" t="s">
        <v>26</v>
      </c>
      <c r="CB26" s="28"/>
      <c r="CC26" s="71" t="s">
        <v>22</v>
      </c>
      <c r="CD26" s="29"/>
      <c r="CE26" s="32" t="s">
        <v>19</v>
      </c>
      <c r="CF26" s="29"/>
      <c r="CG26" s="137" t="s">
        <v>14</v>
      </c>
      <c r="CH26" s="72"/>
      <c r="CI26" s="29"/>
      <c r="CJ26" s="73"/>
      <c r="CK26" s="31"/>
      <c r="CL26" s="74"/>
      <c r="CM26" s="27"/>
      <c r="CN26" s="34"/>
      <c r="CO26" s="29"/>
      <c r="CP26" s="37">
        <f>COUNTIF(E26:CO26,"РУС")</f>
        <v>4</v>
      </c>
      <c r="CQ26" s="36">
        <f>COUNTIF(E26:CO26,"МАТ")</f>
        <v>3</v>
      </c>
      <c r="CR26" s="37">
        <f>COUNTIF(E26:CO26,"АЛГ")</f>
        <v>0</v>
      </c>
      <c r="CS26" s="37">
        <f>COUNTIF(E26:CO26,"ГЕМ")</f>
        <v>0</v>
      </c>
      <c r="CT26" s="37">
        <f>COUNTIF(E26:CO26,"ВИС")</f>
        <v>0</v>
      </c>
      <c r="CU26" s="37">
        <f>COUNTIF(E26:CO26,"БИО")</f>
        <v>0</v>
      </c>
      <c r="CV26" s="37">
        <f>COUNTIF(E26:CO26,"ГЕО")</f>
        <v>3</v>
      </c>
      <c r="CW26" s="37">
        <f>COUNTIF(E26:CO26,"ИНФ")</f>
        <v>0</v>
      </c>
      <c r="CX26" s="37">
        <f>COUNTIF(E26:CO26,"ИСТ")</f>
        <v>0</v>
      </c>
      <c r="CY26" s="37">
        <f>COUNTIF(E26:CO26,"ЛИТ")</f>
        <v>2</v>
      </c>
      <c r="CZ26" s="37">
        <f>COUNTIF(E26:CO26,"ОБЩ")</f>
        <v>0</v>
      </c>
      <c r="DA26" s="37">
        <f>COUNTIF(E26:CO26,"ФИЗ")</f>
        <v>0</v>
      </c>
      <c r="DB26" s="37">
        <f>COUNTIF(E26:CO26,"ХИМ")</f>
        <v>0</v>
      </c>
      <c r="DC26" s="37">
        <f>COUNTIF(E26:CO26,"АНГ")</f>
        <v>3</v>
      </c>
      <c r="DD26" s="37">
        <f>COUNTIF(E26:CO26,"НЕМ")</f>
        <v>0</v>
      </c>
      <c r="DE26" s="37">
        <f>COUNTIF(E26:CO26,"ФРА")</f>
        <v>0</v>
      </c>
      <c r="DF26" s="37">
        <f>COUNTIF(E26:CO26,"ОКР")</f>
        <v>0</v>
      </c>
      <c r="DG26" s="37">
        <f>COUNTIF(E26:CO26,"ИЗО")</f>
        <v>0</v>
      </c>
      <c r="DH26" s="37">
        <f>COUNTIF(E26:CO26,"КУБ")</f>
        <v>0</v>
      </c>
      <c r="DI26" s="37">
        <f>COUNTIF(E26:CO26,"МУЗ")</f>
        <v>0</v>
      </c>
      <c r="DJ26" s="37">
        <f>COUNTIF(E26:CO26,"ОБЗ")</f>
        <v>0</v>
      </c>
      <c r="DK26" s="37">
        <f>COUNTIF(E26:CO26,"ТЕХ")</f>
        <v>0</v>
      </c>
      <c r="DL26" s="37">
        <f t="shared" si="24"/>
        <v>0</v>
      </c>
      <c r="DM26" s="37">
        <f t="shared" si="24"/>
        <v>0</v>
      </c>
      <c r="DN26" s="38">
        <f t="shared" si="25"/>
        <v>15</v>
      </c>
    </row>
    <row r="27" spans="1:118" ht="18" customHeight="1" x14ac:dyDescent="0.25">
      <c r="A27" s="39" t="s">
        <v>76</v>
      </c>
      <c r="B27" s="67" t="s">
        <v>24</v>
      </c>
      <c r="D27" s="41" t="s">
        <v>77</v>
      </c>
      <c r="E27" s="25"/>
      <c r="F27" s="46" t="s">
        <v>22</v>
      </c>
      <c r="G27" s="25"/>
      <c r="H27" s="25"/>
      <c r="I27" s="25"/>
      <c r="J27" s="25"/>
      <c r="K27" s="27"/>
      <c r="L27" s="25"/>
      <c r="M27" s="25"/>
      <c r="N27" s="25"/>
      <c r="O27" s="25"/>
      <c r="P27" s="27"/>
      <c r="Q27" s="25"/>
      <c r="R27" s="28"/>
      <c r="S27" s="68"/>
      <c r="T27" s="25"/>
      <c r="U27" s="59"/>
      <c r="V27" s="28" t="s">
        <v>70</v>
      </c>
      <c r="W27" s="28"/>
      <c r="X27" s="52"/>
      <c r="Y27" s="28" t="s">
        <v>14</v>
      </c>
      <c r="Z27" s="46" t="s">
        <v>19</v>
      </c>
      <c r="AA27" s="25"/>
      <c r="AB27" s="25"/>
      <c r="AC27" s="52"/>
      <c r="AD27" s="25"/>
      <c r="AE27" s="46" t="s">
        <v>26</v>
      </c>
      <c r="AF27" s="25"/>
      <c r="AG27" s="25"/>
      <c r="AH27" s="25"/>
      <c r="AI27" s="25"/>
      <c r="AJ27" s="27"/>
      <c r="AK27" s="25"/>
      <c r="AL27" s="25"/>
      <c r="AM27" s="28" t="s">
        <v>15</v>
      </c>
      <c r="AN27" s="28"/>
      <c r="AO27" s="27"/>
      <c r="AP27" s="60"/>
      <c r="AQ27" s="28"/>
      <c r="AR27" s="68"/>
      <c r="AS27" s="25"/>
      <c r="AT27" s="27"/>
      <c r="AU27" s="25"/>
      <c r="AV27" s="25"/>
      <c r="AW27" s="70" t="s">
        <v>14</v>
      </c>
      <c r="AX27" s="28" t="s">
        <v>26</v>
      </c>
      <c r="AY27" s="46" t="s">
        <v>19</v>
      </c>
      <c r="AZ27" s="25"/>
      <c r="BA27" s="75" t="s">
        <v>71</v>
      </c>
      <c r="BB27" s="28"/>
      <c r="BC27" s="28"/>
      <c r="BD27" s="27"/>
      <c r="BE27" s="25"/>
      <c r="BF27" s="25"/>
      <c r="BG27" s="25"/>
      <c r="BH27" s="25"/>
      <c r="BI27" s="27"/>
      <c r="BJ27" s="25"/>
      <c r="BK27" s="25"/>
      <c r="BL27" s="25"/>
      <c r="BM27" s="28" t="s">
        <v>14</v>
      </c>
      <c r="BN27" s="27"/>
      <c r="BO27" s="28"/>
      <c r="BP27" s="25"/>
      <c r="BQ27" s="144" t="s">
        <v>117</v>
      </c>
      <c r="BR27" s="153"/>
      <c r="BS27" s="27"/>
      <c r="BT27" s="25"/>
      <c r="BU27" s="138" t="s">
        <v>117</v>
      </c>
      <c r="BV27" s="25"/>
      <c r="BW27" s="138" t="s">
        <v>15</v>
      </c>
      <c r="BX27" s="46"/>
      <c r="BY27" s="25"/>
      <c r="BZ27" s="27"/>
      <c r="CA27" s="146" t="s">
        <v>26</v>
      </c>
      <c r="CB27" s="25"/>
      <c r="CC27" s="71" t="s">
        <v>22</v>
      </c>
      <c r="CD27" s="29"/>
      <c r="CE27" s="29"/>
      <c r="CF27" s="32"/>
      <c r="CG27" s="137" t="s">
        <v>14</v>
      </c>
      <c r="CH27" s="72" t="s">
        <v>19</v>
      </c>
      <c r="CI27" s="29"/>
      <c r="CJ27" s="73"/>
      <c r="CK27" s="31"/>
      <c r="CL27" s="74"/>
      <c r="CM27" s="27"/>
      <c r="CN27" s="34"/>
      <c r="CO27" s="29"/>
      <c r="CP27" s="37">
        <f>COUNTIF(E27:CO27,"РУС")</f>
        <v>4</v>
      </c>
      <c r="CQ27" s="36">
        <f>COUNTIF(E27:CO27,"МАТ")</f>
        <v>3</v>
      </c>
      <c r="CR27" s="37">
        <f>COUNTIF(E27:CO27,"АЛГ")</f>
        <v>0</v>
      </c>
      <c r="CS27" s="37">
        <f>COUNTIF(E27:CO27,"ГЕМ")</f>
        <v>0</v>
      </c>
      <c r="CT27" s="37">
        <f>COUNTIF(E27:CO27,"ВИС")</f>
        <v>0</v>
      </c>
      <c r="CU27" s="37">
        <f>COUNTIF(E27:CO27,"БИО")</f>
        <v>0</v>
      </c>
      <c r="CV27" s="37">
        <f>COUNTIF(E27:CO27,"ГЕО")</f>
        <v>3</v>
      </c>
      <c r="CW27" s="37">
        <f>COUNTIF(E27:CO27,"ИНФ")</f>
        <v>0</v>
      </c>
      <c r="CX27" s="37">
        <f>COUNTIF(E27:CO27,"ИСТ")</f>
        <v>0</v>
      </c>
      <c r="CY27" s="37">
        <f>COUNTIF(E27:CO27,"ЛИТ")</f>
        <v>2</v>
      </c>
      <c r="CZ27" s="37">
        <f>COUNTIF(E27:CO27,"ОБЩ")</f>
        <v>0</v>
      </c>
      <c r="DA27" s="37">
        <f>COUNTIF(E27:CO27,"ФИЗ")</f>
        <v>0</v>
      </c>
      <c r="DB27" s="37">
        <f>COUNTIF(E27:CO27,"ХИМ")</f>
        <v>0</v>
      </c>
      <c r="DC27" s="37">
        <f>COUNTIF(E27:CO27,"АНГ")</f>
        <v>3</v>
      </c>
      <c r="DD27" s="37">
        <f>COUNTIF(E27:CO27,"НЕМ")</f>
        <v>0</v>
      </c>
      <c r="DE27" s="37">
        <f>COUNTIF(E27:CO27,"ФРА")</f>
        <v>0</v>
      </c>
      <c r="DF27" s="37">
        <f>COUNTIF(E27:CO27,"ОКР")</f>
        <v>0</v>
      </c>
      <c r="DG27" s="37">
        <f>COUNTIF(E27:CO27,"ИЗО")</f>
        <v>0</v>
      </c>
      <c r="DH27" s="37">
        <f>COUNTIF(E27:CO27,"КУБ")</f>
        <v>0</v>
      </c>
      <c r="DI27" s="37">
        <f>COUNTIF(E27:CO27,"МУЗ")</f>
        <v>0</v>
      </c>
      <c r="DJ27" s="37">
        <f>COUNTIF(E27:CO27,"ОБЗ")</f>
        <v>0</v>
      </c>
      <c r="DK27" s="37">
        <f>COUNTIF(E27:CO27,"ТЕХ")</f>
        <v>0</v>
      </c>
      <c r="DL27" s="37">
        <f t="shared" si="24"/>
        <v>0</v>
      </c>
      <c r="DM27" s="37">
        <f t="shared" si="24"/>
        <v>0</v>
      </c>
      <c r="DN27" s="38">
        <f t="shared" si="25"/>
        <v>15</v>
      </c>
    </row>
    <row r="28" spans="1:118" ht="18" customHeight="1" x14ac:dyDescent="0.25">
      <c r="A28" s="39" t="s">
        <v>78</v>
      </c>
      <c r="B28" s="67" t="s">
        <v>35</v>
      </c>
      <c r="D28" s="41" t="s">
        <v>79</v>
      </c>
      <c r="E28" s="28" t="s">
        <v>22</v>
      </c>
      <c r="F28" s="27"/>
      <c r="G28" s="25"/>
      <c r="H28" s="25"/>
      <c r="I28" s="25"/>
      <c r="J28" s="25"/>
      <c r="K28" s="27"/>
      <c r="L28" s="25"/>
      <c r="M28" s="25"/>
      <c r="N28" s="25"/>
      <c r="O28" s="25"/>
      <c r="P28" s="27"/>
      <c r="Q28" s="25"/>
      <c r="R28" s="25"/>
      <c r="S28" s="68"/>
      <c r="T28" s="25"/>
      <c r="U28" s="59"/>
      <c r="V28" s="28" t="s">
        <v>70</v>
      </c>
      <c r="W28" s="25"/>
      <c r="X28" s="69" t="s">
        <v>26</v>
      </c>
      <c r="Y28" s="28" t="s">
        <v>14</v>
      </c>
      <c r="Z28" s="27"/>
      <c r="AA28" s="28" t="s">
        <v>19</v>
      </c>
      <c r="AB28" s="25"/>
      <c r="AC28" s="52"/>
      <c r="AD28" s="25"/>
      <c r="AE28" s="27"/>
      <c r="AF28" s="25"/>
      <c r="AG28" s="25"/>
      <c r="AH28" s="25"/>
      <c r="AI28" s="25"/>
      <c r="AJ28" s="27"/>
      <c r="AK28" s="25"/>
      <c r="AL28" s="25"/>
      <c r="AM28" s="28" t="s">
        <v>15</v>
      </c>
      <c r="AN28" s="25"/>
      <c r="AO28" s="27"/>
      <c r="AP28" s="60"/>
      <c r="AQ28" s="25"/>
      <c r="AR28" s="149"/>
      <c r="AS28" s="25"/>
      <c r="AT28" s="27"/>
      <c r="AU28" s="25"/>
      <c r="AV28" s="25"/>
      <c r="AW28" s="70" t="s">
        <v>14</v>
      </c>
      <c r="AX28" s="25"/>
      <c r="AY28" s="139" t="s">
        <v>26</v>
      </c>
      <c r="AZ28" s="28" t="s">
        <v>19</v>
      </c>
      <c r="BA28" s="62" t="s">
        <v>71</v>
      </c>
      <c r="BB28" s="25"/>
      <c r="BC28" s="25"/>
      <c r="BD28" s="27"/>
      <c r="BE28" s="25"/>
      <c r="BF28" s="25"/>
      <c r="BG28" s="25"/>
      <c r="BH28" s="25"/>
      <c r="BI28" s="27"/>
      <c r="BJ28" s="25"/>
      <c r="BK28" s="25"/>
      <c r="BL28" s="25"/>
      <c r="BM28" s="28" t="s">
        <v>14</v>
      </c>
      <c r="BN28" s="27"/>
      <c r="BO28" s="25"/>
      <c r="BP28" s="25"/>
      <c r="BQ28" s="144" t="s">
        <v>117</v>
      </c>
      <c r="BR28" s="153"/>
      <c r="BS28" s="27"/>
      <c r="BT28" s="25"/>
      <c r="BU28" s="138" t="s">
        <v>117</v>
      </c>
      <c r="BV28" s="28"/>
      <c r="BW28" s="138" t="s">
        <v>15</v>
      </c>
      <c r="BX28" s="27"/>
      <c r="BY28" s="25"/>
      <c r="BZ28" s="139"/>
      <c r="CA28" s="32"/>
      <c r="CB28" s="140" t="s">
        <v>26</v>
      </c>
      <c r="CC28" s="71" t="s">
        <v>22</v>
      </c>
      <c r="CD28" s="32" t="s">
        <v>19</v>
      </c>
      <c r="CE28" s="29"/>
      <c r="CF28" s="29"/>
      <c r="CG28" s="137" t="s">
        <v>14</v>
      </c>
      <c r="CH28" s="72"/>
      <c r="CI28" s="29"/>
      <c r="CJ28" s="73"/>
      <c r="CK28" s="31"/>
      <c r="CL28" s="74"/>
      <c r="CM28" s="27"/>
      <c r="CN28" s="34"/>
      <c r="CO28" s="29"/>
      <c r="CP28" s="37">
        <f>COUNTIF(E28:CO28,"РУС")</f>
        <v>4</v>
      </c>
      <c r="CQ28" s="36">
        <f>COUNTIF(E28:CO28,"МАТ")</f>
        <v>3</v>
      </c>
      <c r="CR28" s="37">
        <f>COUNTIF(E28:CO28,"АЛГ")</f>
        <v>0</v>
      </c>
      <c r="CS28" s="37">
        <f>COUNTIF(E28:CO28,"ГЕМ")</f>
        <v>0</v>
      </c>
      <c r="CT28" s="37">
        <f>COUNTIF(E28:CO28,"ВИС")</f>
        <v>0</v>
      </c>
      <c r="CU28" s="37">
        <f>COUNTIF(E28:CO28,"БИО")</f>
        <v>0</v>
      </c>
      <c r="CV28" s="37">
        <f>COUNTIF(E28:CO28,"ГЕО")</f>
        <v>3</v>
      </c>
      <c r="CW28" s="37">
        <f>COUNTIF(E28:CO28,"ИНФ")</f>
        <v>0</v>
      </c>
      <c r="CX28" s="37">
        <f>COUNTIF(E28:CO28,"ИСТ")</f>
        <v>0</v>
      </c>
      <c r="CY28" s="37">
        <f>COUNTIF(E28:CO28,"ЛИТ")</f>
        <v>2</v>
      </c>
      <c r="CZ28" s="37">
        <f>COUNTIF(E28:CO28,"ОБЩ")</f>
        <v>0</v>
      </c>
      <c r="DA28" s="37">
        <f>COUNTIF(E28:CO28,"ФИЗ")</f>
        <v>0</v>
      </c>
      <c r="DB28" s="37">
        <f>COUNTIF(E28:CO28,"ХИМ")</f>
        <v>0</v>
      </c>
      <c r="DC28" s="37">
        <f>COUNTIF(E28:CO28,"АНГ")</f>
        <v>3</v>
      </c>
      <c r="DD28" s="37">
        <f>COUNTIF(E28:CO28,"НЕМ")</f>
        <v>0</v>
      </c>
      <c r="DE28" s="37">
        <f>COUNTIF(E28:CO28,"ФРА")</f>
        <v>0</v>
      </c>
      <c r="DF28" s="37">
        <f>COUNTIF(E28:CO28,"ОКР")</f>
        <v>0</v>
      </c>
      <c r="DG28" s="37">
        <f>COUNTIF(E28:CO28,"ИЗО")</f>
        <v>0</v>
      </c>
      <c r="DH28" s="37">
        <f>COUNTIF(E28:CO28,"КУБ")</f>
        <v>0</v>
      </c>
      <c r="DI28" s="37">
        <f>COUNTIF(E28:CO28,"МУЗ")</f>
        <v>0</v>
      </c>
      <c r="DJ28" s="37">
        <f>COUNTIF(E28:CO28,"ОБЗ")</f>
        <v>0</v>
      </c>
      <c r="DK28" s="37">
        <f>COUNTIF(E28:CO28,"ТЕХ")</f>
        <v>0</v>
      </c>
      <c r="DL28" s="37">
        <f t="shared" si="24"/>
        <v>0</v>
      </c>
      <c r="DM28" s="37">
        <f t="shared" si="24"/>
        <v>0</v>
      </c>
      <c r="DN28" s="38">
        <f t="shared" si="25"/>
        <v>15</v>
      </c>
    </row>
    <row r="29" spans="1:118" ht="18" customHeight="1" x14ac:dyDescent="0.25">
      <c r="A29" s="76" t="s">
        <v>80</v>
      </c>
      <c r="B29" s="77" t="s">
        <v>81</v>
      </c>
      <c r="C29" s="57"/>
      <c r="D29" s="5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78"/>
      <c r="T29" s="27"/>
      <c r="U29" s="27"/>
      <c r="V29" s="27"/>
      <c r="W29" s="27"/>
      <c r="X29" s="33"/>
      <c r="Y29" s="27"/>
      <c r="Z29" s="33"/>
      <c r="AA29" s="27"/>
      <c r="AB29" s="27"/>
      <c r="AC29" s="33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46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33"/>
      <c r="CD29" s="27"/>
      <c r="CE29" s="27"/>
      <c r="CF29" s="27"/>
      <c r="CG29" s="27"/>
      <c r="CH29" s="33"/>
      <c r="CI29" s="27"/>
      <c r="CJ29" s="33"/>
      <c r="CK29" s="33"/>
      <c r="CL29" s="33"/>
      <c r="CM29" s="27"/>
      <c r="CN29" s="27"/>
      <c r="CO29" s="27"/>
      <c r="CP29" s="65"/>
      <c r="CQ29" s="66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57"/>
      <c r="DN29" s="57"/>
    </row>
    <row r="30" spans="1:118" ht="18" customHeight="1" x14ac:dyDescent="0.25">
      <c r="A30" s="39" t="s">
        <v>82</v>
      </c>
      <c r="B30" s="67" t="s">
        <v>25</v>
      </c>
      <c r="D30" s="41" t="s">
        <v>83</v>
      </c>
      <c r="E30" s="25"/>
      <c r="F30" s="27"/>
      <c r="G30" s="25"/>
      <c r="H30" s="25"/>
      <c r="I30" s="25"/>
      <c r="J30" s="25"/>
      <c r="K30" s="79" t="s">
        <v>14</v>
      </c>
      <c r="L30" s="25"/>
      <c r="M30" s="25"/>
      <c r="N30" s="25"/>
      <c r="O30" s="25"/>
      <c r="P30" s="27"/>
      <c r="Q30" s="25"/>
      <c r="R30" s="28" t="s">
        <v>22</v>
      </c>
      <c r="S30" s="80"/>
      <c r="T30" s="28" t="s">
        <v>15</v>
      </c>
      <c r="U30" s="46"/>
      <c r="V30" s="25"/>
      <c r="W30" s="25"/>
      <c r="X30" s="69" t="s">
        <v>26</v>
      </c>
      <c r="Y30" s="25"/>
      <c r="Z30" s="33"/>
      <c r="AA30" s="25"/>
      <c r="AB30" s="25"/>
      <c r="AC30" s="52"/>
      <c r="AD30" s="25"/>
      <c r="AE30" s="27"/>
      <c r="AF30" s="25"/>
      <c r="AG30" s="25"/>
      <c r="AH30" s="28" t="s">
        <v>19</v>
      </c>
      <c r="AI30" s="25"/>
      <c r="AJ30" s="27"/>
      <c r="AK30" s="25"/>
      <c r="AL30" s="28" t="s">
        <v>14</v>
      </c>
      <c r="AM30" s="25"/>
      <c r="AN30" s="25"/>
      <c r="AO30" s="27"/>
      <c r="AP30" s="25"/>
      <c r="AQ30" s="68"/>
      <c r="AR30" s="52"/>
      <c r="AS30" s="68"/>
      <c r="AT30" s="27"/>
      <c r="AU30" s="28" t="s">
        <v>26</v>
      </c>
      <c r="AV30" s="25"/>
      <c r="AW30" s="75"/>
      <c r="AX30" s="150" t="s">
        <v>15</v>
      </c>
      <c r="AY30" s="27"/>
      <c r="AZ30" s="25"/>
      <c r="BA30" s="81"/>
      <c r="BB30" s="150" t="s">
        <v>14</v>
      </c>
      <c r="BC30" s="25"/>
      <c r="BD30" s="27"/>
      <c r="BE30" s="25"/>
      <c r="BF30" s="25"/>
      <c r="BG30" s="28" t="s">
        <v>26</v>
      </c>
      <c r="BH30" s="28" t="s">
        <v>15</v>
      </c>
      <c r="BI30" s="27"/>
      <c r="BJ30" s="25"/>
      <c r="BK30" s="25"/>
      <c r="BL30" s="28" t="s">
        <v>19</v>
      </c>
      <c r="BM30" s="25"/>
      <c r="BN30" s="27"/>
      <c r="BO30" s="144" t="s">
        <v>117</v>
      </c>
      <c r="BP30" s="25"/>
      <c r="BQ30" s="28"/>
      <c r="BR30" s="25"/>
      <c r="BS30" s="27"/>
      <c r="BT30" s="25"/>
      <c r="BU30" s="25"/>
      <c r="BV30" s="142" t="s">
        <v>14</v>
      </c>
      <c r="BW30" s="25"/>
      <c r="BX30" s="136" t="s">
        <v>117</v>
      </c>
      <c r="BY30" s="25"/>
      <c r="BZ30" s="46"/>
      <c r="CA30" s="32" t="s">
        <v>26</v>
      </c>
      <c r="CB30" s="25"/>
      <c r="CC30" s="31"/>
      <c r="CD30" s="29"/>
      <c r="CE30" s="141" t="s">
        <v>15</v>
      </c>
      <c r="CF30" s="32" t="s">
        <v>19</v>
      </c>
      <c r="CG30" s="32" t="s">
        <v>14</v>
      </c>
      <c r="CH30" s="72" t="s">
        <v>22</v>
      </c>
      <c r="CI30" s="29"/>
      <c r="CK30" s="74"/>
      <c r="CL30" s="74"/>
      <c r="CM30" s="27"/>
      <c r="CN30" s="34"/>
      <c r="CO30" s="25"/>
      <c r="CP30" s="37">
        <f t="shared" ref="CP30:CP35" si="26">COUNTIF(E30:CO30,"РУС")</f>
        <v>5</v>
      </c>
      <c r="CQ30" s="36">
        <f t="shared" ref="CQ30:CQ35" si="27">COUNTIF(E30:CO30,"МАТ")</f>
        <v>4</v>
      </c>
      <c r="CR30" s="37">
        <f t="shared" ref="CR30:CR35" si="28">COUNTIF(E30:CO30,"АЛГ")</f>
        <v>0</v>
      </c>
      <c r="CS30" s="37">
        <f t="shared" ref="CS30:CS35" si="29">COUNTIF(E30:CO30,"ГЕМ")</f>
        <v>0</v>
      </c>
      <c r="CT30" s="37">
        <f t="shared" ref="CT30:CT35" si="30">COUNTIF(E30:CO30,"ВИС")</f>
        <v>0</v>
      </c>
      <c r="CU30" s="37">
        <f t="shared" ref="CU30:CU35" si="31">COUNTIF(E30:CO30,"БИО")</f>
        <v>0</v>
      </c>
      <c r="CV30" s="37">
        <f t="shared" ref="CV30:CV35" si="32">COUNTIF(E30:CO30,"ГЕО")</f>
        <v>3</v>
      </c>
      <c r="CW30" s="37">
        <f t="shared" ref="CW30:CW35" si="33">COUNTIF(E30:CO30,"ИНФ")</f>
        <v>0</v>
      </c>
      <c r="CX30" s="37">
        <f t="shared" ref="CX30:CX35" si="34">COUNTIF(E30:CO30,"ИСТ")</f>
        <v>0</v>
      </c>
      <c r="CY30" s="37">
        <f t="shared" ref="CY30:CY35" si="35">COUNTIF(E30:CO30,"ЛИТ")</f>
        <v>2</v>
      </c>
      <c r="CZ30" s="37">
        <f t="shared" ref="CZ30:CZ35" si="36">COUNTIF(E30:CO30,"ОБЩ")</f>
        <v>0</v>
      </c>
      <c r="DA30" s="37">
        <f t="shared" ref="DA30:DA35" si="37">COUNTIF(E30:CO30,"ФИЗ")</f>
        <v>0</v>
      </c>
      <c r="DB30" s="37">
        <f t="shared" ref="DB30:DB35" si="38">COUNTIF(E30:CO30,"ХИМ")</f>
        <v>0</v>
      </c>
      <c r="DC30" s="37">
        <f t="shared" ref="DC30:DC35" si="39">COUNTIF(E30:CO30,"АНГ")</f>
        <v>4</v>
      </c>
      <c r="DD30" s="37">
        <f t="shared" ref="DD30:DD35" si="40">COUNTIF(E30:CO30,"НЕМ")</f>
        <v>0</v>
      </c>
      <c r="DE30" s="37">
        <f t="shared" ref="DE30:DE35" si="41">COUNTIF(E30:CO30,"ФРА")</f>
        <v>0</v>
      </c>
      <c r="DF30" s="37">
        <f t="shared" ref="DF30:DF35" si="42">COUNTIF(E30:CO30,"ОКР")</f>
        <v>0</v>
      </c>
      <c r="DG30" s="37">
        <f t="shared" ref="DG30:DG35" si="43">COUNTIF(E30:CO30,"ИЗО")</f>
        <v>0</v>
      </c>
      <c r="DH30" s="37">
        <f t="shared" ref="DH30:DH35" si="44">COUNTIF(E30:CO30,"КУБ")</f>
        <v>0</v>
      </c>
      <c r="DI30" s="37">
        <f t="shared" ref="DI30:DI35" si="45">COUNTIF(E30:CO30,"МУЗ")</f>
        <v>0</v>
      </c>
      <c r="DJ30" s="37">
        <f t="shared" ref="DJ30:DJ35" si="46">COUNTIF(E30:CO30,"ОБЗ")</f>
        <v>0</v>
      </c>
      <c r="DK30" s="37">
        <f t="shared" ref="DK30:DK35" si="47">COUNTIF(E30:CO30,"ТЕХ")</f>
        <v>0</v>
      </c>
      <c r="DL30" s="37">
        <f t="shared" ref="DL30:DM35" si="48">COUNTIF(E30:CO30,"ФЗР")</f>
        <v>0</v>
      </c>
      <c r="DM30" s="37">
        <f t="shared" si="48"/>
        <v>0</v>
      </c>
      <c r="DN30" s="38">
        <f t="shared" ref="DN30:DN35" si="49">SUM(CP30:DM30)</f>
        <v>18</v>
      </c>
    </row>
    <row r="31" spans="1:118" ht="18" customHeight="1" x14ac:dyDescent="0.25">
      <c r="A31" s="82" t="s">
        <v>84</v>
      </c>
      <c r="B31" s="83" t="s">
        <v>85</v>
      </c>
      <c r="D31" s="41" t="s">
        <v>86</v>
      </c>
      <c r="E31" s="25"/>
      <c r="F31" s="27"/>
      <c r="G31" s="25"/>
      <c r="H31" s="25"/>
      <c r="I31" s="25"/>
      <c r="J31" s="25"/>
      <c r="K31" s="27"/>
      <c r="L31" s="25"/>
      <c r="M31" s="28" t="s">
        <v>14</v>
      </c>
      <c r="N31" s="25"/>
      <c r="O31" s="25"/>
      <c r="P31" s="27"/>
      <c r="Q31" s="25"/>
      <c r="R31" s="69" t="s">
        <v>22</v>
      </c>
      <c r="S31" s="28"/>
      <c r="T31" s="28" t="s">
        <v>15</v>
      </c>
      <c r="U31" s="46"/>
      <c r="V31" s="25"/>
      <c r="W31" s="25"/>
      <c r="X31" s="28" t="s">
        <v>26</v>
      </c>
      <c r="Y31" s="52"/>
      <c r="Z31" s="27"/>
      <c r="AA31" s="25"/>
      <c r="AB31" s="25"/>
      <c r="AC31" s="28"/>
      <c r="AD31" s="25"/>
      <c r="AE31" s="27"/>
      <c r="AF31" s="25"/>
      <c r="AG31" s="25"/>
      <c r="AH31" s="28" t="s">
        <v>19</v>
      </c>
      <c r="AI31" s="52"/>
      <c r="AJ31" s="27"/>
      <c r="AK31" s="25"/>
      <c r="AL31" s="25"/>
      <c r="AM31" s="25"/>
      <c r="AN31" s="28" t="s">
        <v>14</v>
      </c>
      <c r="AO31" s="27"/>
      <c r="AP31" s="25"/>
      <c r="AQ31" s="68"/>
      <c r="AR31" s="52"/>
      <c r="AS31" s="68"/>
      <c r="AT31" s="27"/>
      <c r="AU31" s="28" t="s">
        <v>26</v>
      </c>
      <c r="AV31" s="25"/>
      <c r="AW31" s="70"/>
      <c r="AX31" s="150" t="s">
        <v>15</v>
      </c>
      <c r="AY31" s="27"/>
      <c r="AZ31" s="25"/>
      <c r="BA31" s="70"/>
      <c r="BB31" s="150" t="s">
        <v>14</v>
      </c>
      <c r="BC31" s="25"/>
      <c r="BD31" s="27"/>
      <c r="BE31" s="25"/>
      <c r="BF31" s="25"/>
      <c r="BG31" s="28" t="s">
        <v>26</v>
      </c>
      <c r="BH31" s="28" t="s">
        <v>15</v>
      </c>
      <c r="BI31" s="27"/>
      <c r="BJ31" s="25"/>
      <c r="BK31" s="25"/>
      <c r="BL31" s="28" t="s">
        <v>19</v>
      </c>
      <c r="BM31" s="25"/>
      <c r="BN31" s="27"/>
      <c r="BO31" s="144" t="s">
        <v>117</v>
      </c>
      <c r="BP31" s="25"/>
      <c r="BQ31" s="28"/>
      <c r="BR31" s="25"/>
      <c r="BS31" s="27"/>
      <c r="BT31" s="25"/>
      <c r="BU31" s="25"/>
      <c r="BV31" s="141" t="s">
        <v>14</v>
      </c>
      <c r="BW31" s="25"/>
      <c r="BX31" s="136" t="s">
        <v>117</v>
      </c>
      <c r="BY31" s="25"/>
      <c r="BZ31" s="46"/>
      <c r="CA31" s="32" t="s">
        <v>26</v>
      </c>
      <c r="CB31" s="25"/>
      <c r="CC31" s="31"/>
      <c r="CD31" s="29"/>
      <c r="CE31" s="141" t="s">
        <v>15</v>
      </c>
      <c r="CF31" s="32" t="s">
        <v>19</v>
      </c>
      <c r="CG31" s="32" t="s">
        <v>14</v>
      </c>
      <c r="CH31" s="72" t="s">
        <v>22</v>
      </c>
      <c r="CI31" s="29"/>
      <c r="CK31" s="74"/>
      <c r="CL31" s="84"/>
      <c r="CM31" s="46"/>
      <c r="CN31" s="34"/>
      <c r="CO31" s="25"/>
      <c r="CP31" s="37">
        <f t="shared" si="26"/>
        <v>5</v>
      </c>
      <c r="CQ31" s="36">
        <f t="shared" si="27"/>
        <v>4</v>
      </c>
      <c r="CR31" s="37">
        <f t="shared" si="28"/>
        <v>0</v>
      </c>
      <c r="CS31" s="37">
        <f t="shared" si="29"/>
        <v>0</v>
      </c>
      <c r="CT31" s="37">
        <f t="shared" si="30"/>
        <v>0</v>
      </c>
      <c r="CU31" s="37">
        <f t="shared" si="31"/>
        <v>0</v>
      </c>
      <c r="CV31" s="37">
        <f t="shared" si="32"/>
        <v>3</v>
      </c>
      <c r="CW31" s="37">
        <f t="shared" si="33"/>
        <v>0</v>
      </c>
      <c r="CX31" s="37">
        <f t="shared" si="34"/>
        <v>0</v>
      </c>
      <c r="CY31" s="37">
        <f t="shared" si="35"/>
        <v>2</v>
      </c>
      <c r="CZ31" s="37">
        <f t="shared" si="36"/>
        <v>0</v>
      </c>
      <c r="DA31" s="37">
        <f t="shared" si="37"/>
        <v>0</v>
      </c>
      <c r="DB31" s="37">
        <f t="shared" si="38"/>
        <v>0</v>
      </c>
      <c r="DC31" s="37">
        <f t="shared" si="39"/>
        <v>4</v>
      </c>
      <c r="DD31" s="37">
        <f t="shared" si="40"/>
        <v>0</v>
      </c>
      <c r="DE31" s="37">
        <f t="shared" si="41"/>
        <v>0</v>
      </c>
      <c r="DF31" s="37">
        <f t="shared" si="42"/>
        <v>0</v>
      </c>
      <c r="DG31" s="37">
        <f t="shared" si="43"/>
        <v>0</v>
      </c>
      <c r="DH31" s="37">
        <f t="shared" si="44"/>
        <v>0</v>
      </c>
      <c r="DI31" s="37">
        <f t="shared" si="45"/>
        <v>0</v>
      </c>
      <c r="DJ31" s="37">
        <f t="shared" si="46"/>
        <v>0</v>
      </c>
      <c r="DK31" s="37">
        <f t="shared" si="47"/>
        <v>0</v>
      </c>
      <c r="DL31" s="37">
        <f t="shared" si="48"/>
        <v>0</v>
      </c>
      <c r="DM31" s="37">
        <f t="shared" si="48"/>
        <v>0</v>
      </c>
      <c r="DN31" s="38">
        <f t="shared" si="49"/>
        <v>18</v>
      </c>
    </row>
    <row r="32" spans="1:118" ht="39.75" customHeight="1" x14ac:dyDescent="0.25">
      <c r="A32" s="82" t="s">
        <v>87</v>
      </c>
      <c r="B32" s="83" t="s">
        <v>36</v>
      </c>
      <c r="D32" s="41" t="s">
        <v>88</v>
      </c>
      <c r="E32" s="25"/>
      <c r="F32" s="27"/>
      <c r="G32" s="25"/>
      <c r="H32" s="25"/>
      <c r="I32" s="25"/>
      <c r="J32" s="25"/>
      <c r="K32" s="27"/>
      <c r="L32" s="25"/>
      <c r="M32" s="28"/>
      <c r="N32" s="28" t="s">
        <v>14</v>
      </c>
      <c r="O32" s="25"/>
      <c r="P32" s="27"/>
      <c r="Q32" s="25"/>
      <c r="R32" s="69" t="s">
        <v>22</v>
      </c>
      <c r="S32" s="28"/>
      <c r="T32" s="28" t="s">
        <v>15</v>
      </c>
      <c r="U32" s="46"/>
      <c r="V32" s="25"/>
      <c r="W32" s="28" t="s">
        <v>26</v>
      </c>
      <c r="X32" s="28"/>
      <c r="Y32" s="52"/>
      <c r="Z32" s="27"/>
      <c r="AA32" s="25"/>
      <c r="AB32" s="28"/>
      <c r="AC32" s="25"/>
      <c r="AD32" s="25"/>
      <c r="AE32" s="27"/>
      <c r="AF32" s="25"/>
      <c r="AG32" s="25"/>
      <c r="AH32" s="25"/>
      <c r="AI32" s="52"/>
      <c r="AJ32" s="46" t="s">
        <v>19</v>
      </c>
      <c r="AK32" s="25"/>
      <c r="AL32" s="25"/>
      <c r="AM32" s="25"/>
      <c r="AN32" s="28" t="s">
        <v>14</v>
      </c>
      <c r="AO32" s="27"/>
      <c r="AP32" s="25"/>
      <c r="AQ32" s="68"/>
      <c r="AR32" s="52"/>
      <c r="AS32" s="68"/>
      <c r="AT32" s="27"/>
      <c r="AU32" s="28" t="s">
        <v>26</v>
      </c>
      <c r="AV32" s="28"/>
      <c r="AW32" s="70"/>
      <c r="AX32" s="150" t="s">
        <v>15</v>
      </c>
      <c r="AY32" s="27"/>
      <c r="AZ32" s="25"/>
      <c r="BA32" s="70"/>
      <c r="BB32" s="150" t="s">
        <v>14</v>
      </c>
      <c r="BC32" s="25"/>
      <c r="BD32" s="27"/>
      <c r="BE32" s="25"/>
      <c r="BF32" s="25"/>
      <c r="BG32" s="28" t="s">
        <v>26</v>
      </c>
      <c r="BH32" s="28" t="s">
        <v>15</v>
      </c>
      <c r="BI32" s="27"/>
      <c r="BJ32" s="25"/>
      <c r="BK32" s="25"/>
      <c r="BL32" s="25"/>
      <c r="BM32" s="25"/>
      <c r="BN32" s="46" t="s">
        <v>19</v>
      </c>
      <c r="BO32" s="144" t="s">
        <v>117</v>
      </c>
      <c r="BP32" s="25"/>
      <c r="BQ32" s="28"/>
      <c r="BR32" s="25"/>
      <c r="BS32" s="27"/>
      <c r="BT32" s="25"/>
      <c r="BU32" s="25"/>
      <c r="BV32" s="141" t="s">
        <v>14</v>
      </c>
      <c r="BW32" s="25"/>
      <c r="BX32" s="136" t="s">
        <v>117</v>
      </c>
      <c r="BY32" s="25"/>
      <c r="BZ32" s="46"/>
      <c r="CA32" s="32" t="s">
        <v>26</v>
      </c>
      <c r="CB32" s="25"/>
      <c r="CC32" s="71"/>
      <c r="CD32" s="29"/>
      <c r="CE32" s="141" t="s">
        <v>15</v>
      </c>
      <c r="CF32" s="32" t="s">
        <v>22</v>
      </c>
      <c r="CG32" s="32" t="s">
        <v>14</v>
      </c>
      <c r="CH32" s="72" t="s">
        <v>19</v>
      </c>
      <c r="CI32" s="29"/>
      <c r="CK32" s="84"/>
      <c r="CL32" s="74"/>
      <c r="CM32" s="46"/>
      <c r="CN32" s="34"/>
      <c r="CO32" s="25"/>
      <c r="CP32" s="37">
        <f t="shared" si="26"/>
        <v>5</v>
      </c>
      <c r="CQ32" s="36">
        <f t="shared" si="27"/>
        <v>4</v>
      </c>
      <c r="CR32" s="37">
        <f t="shared" si="28"/>
        <v>0</v>
      </c>
      <c r="CS32" s="37">
        <f t="shared" si="29"/>
        <v>0</v>
      </c>
      <c r="CT32" s="37">
        <f t="shared" si="30"/>
        <v>0</v>
      </c>
      <c r="CU32" s="37">
        <f t="shared" si="31"/>
        <v>0</v>
      </c>
      <c r="CV32" s="37">
        <f t="shared" si="32"/>
        <v>3</v>
      </c>
      <c r="CW32" s="37">
        <f t="shared" si="33"/>
        <v>0</v>
      </c>
      <c r="CX32" s="37">
        <f t="shared" si="34"/>
        <v>0</v>
      </c>
      <c r="CY32" s="37">
        <f t="shared" si="35"/>
        <v>2</v>
      </c>
      <c r="CZ32" s="37">
        <f t="shared" si="36"/>
        <v>0</v>
      </c>
      <c r="DA32" s="37">
        <f t="shared" si="37"/>
        <v>0</v>
      </c>
      <c r="DB32" s="37">
        <f t="shared" si="38"/>
        <v>0</v>
      </c>
      <c r="DC32" s="37">
        <f t="shared" si="39"/>
        <v>4</v>
      </c>
      <c r="DD32" s="37">
        <f t="shared" si="40"/>
        <v>0</v>
      </c>
      <c r="DE32" s="37">
        <f t="shared" si="41"/>
        <v>0</v>
      </c>
      <c r="DF32" s="37">
        <f t="shared" si="42"/>
        <v>0</v>
      </c>
      <c r="DG32" s="37">
        <f t="shared" si="43"/>
        <v>0</v>
      </c>
      <c r="DH32" s="37">
        <f t="shared" si="44"/>
        <v>0</v>
      </c>
      <c r="DI32" s="37">
        <f t="shared" si="45"/>
        <v>0</v>
      </c>
      <c r="DJ32" s="37">
        <f t="shared" si="46"/>
        <v>0</v>
      </c>
      <c r="DK32" s="37">
        <f t="shared" si="47"/>
        <v>0</v>
      </c>
      <c r="DL32" s="37">
        <f t="shared" si="48"/>
        <v>0</v>
      </c>
      <c r="DM32" s="37">
        <f t="shared" si="48"/>
        <v>0</v>
      </c>
      <c r="DN32" s="38">
        <f t="shared" si="49"/>
        <v>18</v>
      </c>
    </row>
    <row r="33" spans="1:118" ht="18" customHeight="1" x14ac:dyDescent="0.25">
      <c r="A33" s="1" t="s">
        <v>53</v>
      </c>
      <c r="B33" s="2" t="s">
        <v>31</v>
      </c>
      <c r="D33" s="85" t="s">
        <v>89</v>
      </c>
      <c r="E33" s="28"/>
      <c r="F33" s="46" t="s">
        <v>14</v>
      </c>
      <c r="G33" s="25"/>
      <c r="H33" s="25"/>
      <c r="I33" s="25"/>
      <c r="J33" s="25"/>
      <c r="K33" s="27"/>
      <c r="L33" s="25"/>
      <c r="M33" s="28"/>
      <c r="N33" s="28"/>
      <c r="O33" s="25"/>
      <c r="P33" s="27"/>
      <c r="Q33" s="25"/>
      <c r="R33" s="69"/>
      <c r="S33" s="28" t="s">
        <v>22</v>
      </c>
      <c r="T33" s="28" t="s">
        <v>15</v>
      </c>
      <c r="U33" s="27"/>
      <c r="V33" s="28"/>
      <c r="W33" s="28" t="s">
        <v>26</v>
      </c>
      <c r="X33" s="28" t="s">
        <v>14</v>
      </c>
      <c r="Y33" s="52"/>
      <c r="Z33" s="27"/>
      <c r="AA33" s="25"/>
      <c r="AB33" s="28"/>
      <c r="AC33" s="25"/>
      <c r="AD33" s="25"/>
      <c r="AE33" s="46"/>
      <c r="AF33" s="25"/>
      <c r="AG33" s="25"/>
      <c r="AH33" s="25"/>
      <c r="AI33" s="52"/>
      <c r="AJ33" s="46" t="s">
        <v>19</v>
      </c>
      <c r="AK33" s="25"/>
      <c r="AL33" s="25"/>
      <c r="AM33" s="28" t="s">
        <v>14</v>
      </c>
      <c r="AN33" s="25"/>
      <c r="AO33" s="27"/>
      <c r="AP33" s="28"/>
      <c r="AQ33" s="60"/>
      <c r="AR33" s="52"/>
      <c r="AS33" s="68"/>
      <c r="AT33" s="27"/>
      <c r="AU33" s="25"/>
      <c r="AV33" s="28" t="s">
        <v>26</v>
      </c>
      <c r="AW33" s="70"/>
      <c r="AX33" s="150" t="s">
        <v>15</v>
      </c>
      <c r="AY33" s="27"/>
      <c r="AZ33" s="25"/>
      <c r="BA33" s="70"/>
      <c r="BB33" s="150" t="s">
        <v>14</v>
      </c>
      <c r="BC33" s="25"/>
      <c r="BD33" s="27"/>
      <c r="BE33" s="25"/>
      <c r="BF33" s="140" t="s">
        <v>26</v>
      </c>
      <c r="BG33" s="28"/>
      <c r="BH33" s="28" t="s">
        <v>15</v>
      </c>
      <c r="BI33" s="27"/>
      <c r="BJ33" s="25"/>
      <c r="BK33" s="25"/>
      <c r="BL33" s="25"/>
      <c r="BM33" s="25"/>
      <c r="BN33" s="46" t="s">
        <v>19</v>
      </c>
      <c r="BO33" s="144" t="s">
        <v>117</v>
      </c>
      <c r="BP33" s="28"/>
      <c r="BQ33" s="28"/>
      <c r="BR33" s="25"/>
      <c r="BS33" s="27"/>
      <c r="BT33" s="25"/>
      <c r="BU33" s="25"/>
      <c r="BV33" s="141" t="s">
        <v>14</v>
      </c>
      <c r="BW33" s="25"/>
      <c r="BX33" s="136" t="s">
        <v>117</v>
      </c>
      <c r="BY33" s="25"/>
      <c r="BZ33" s="27"/>
      <c r="CA33" s="29"/>
      <c r="CB33" s="28" t="s">
        <v>26</v>
      </c>
      <c r="CC33" s="31"/>
      <c r="CD33" s="29"/>
      <c r="CE33" s="141" t="s">
        <v>15</v>
      </c>
      <c r="CF33" s="29"/>
      <c r="CG33" s="32" t="s">
        <v>22</v>
      </c>
      <c r="CH33" s="72" t="s">
        <v>19</v>
      </c>
      <c r="CI33" s="32" t="s">
        <v>14</v>
      </c>
      <c r="CK33" s="74"/>
      <c r="CL33" s="74"/>
      <c r="CM33" s="46"/>
      <c r="CN33" s="34"/>
      <c r="CO33" s="25"/>
      <c r="CP33" s="37">
        <f t="shared" si="26"/>
        <v>6</v>
      </c>
      <c r="CQ33" s="36">
        <f t="shared" si="27"/>
        <v>4</v>
      </c>
      <c r="CR33" s="37">
        <f t="shared" si="28"/>
        <v>0</v>
      </c>
      <c r="CS33" s="37">
        <f t="shared" si="29"/>
        <v>0</v>
      </c>
      <c r="CT33" s="37">
        <f t="shared" si="30"/>
        <v>0</v>
      </c>
      <c r="CU33" s="37">
        <f t="shared" si="31"/>
        <v>0</v>
      </c>
      <c r="CV33" s="37">
        <f t="shared" si="32"/>
        <v>3</v>
      </c>
      <c r="CW33" s="37">
        <f t="shared" si="33"/>
        <v>0</v>
      </c>
      <c r="CX33" s="37">
        <f t="shared" si="34"/>
        <v>0</v>
      </c>
      <c r="CY33" s="37">
        <f t="shared" si="35"/>
        <v>2</v>
      </c>
      <c r="CZ33" s="37">
        <f t="shared" si="36"/>
        <v>0</v>
      </c>
      <c r="DA33" s="37">
        <f t="shared" si="37"/>
        <v>0</v>
      </c>
      <c r="DB33" s="37">
        <f t="shared" si="38"/>
        <v>0</v>
      </c>
      <c r="DC33" s="37">
        <f t="shared" si="39"/>
        <v>4</v>
      </c>
      <c r="DD33" s="37">
        <f t="shared" si="40"/>
        <v>0</v>
      </c>
      <c r="DE33" s="37">
        <f t="shared" si="41"/>
        <v>0</v>
      </c>
      <c r="DF33" s="37">
        <f t="shared" si="42"/>
        <v>0</v>
      </c>
      <c r="DG33" s="37">
        <f t="shared" si="43"/>
        <v>0</v>
      </c>
      <c r="DH33" s="37">
        <f t="shared" si="44"/>
        <v>0</v>
      </c>
      <c r="DI33" s="37">
        <f t="shared" si="45"/>
        <v>0</v>
      </c>
      <c r="DJ33" s="37">
        <f t="shared" si="46"/>
        <v>0</v>
      </c>
      <c r="DK33" s="37">
        <f t="shared" si="47"/>
        <v>0</v>
      </c>
      <c r="DL33" s="37">
        <f t="shared" si="48"/>
        <v>0</v>
      </c>
      <c r="DM33" s="37">
        <f t="shared" si="48"/>
        <v>0</v>
      </c>
      <c r="DN33" s="38">
        <f t="shared" si="49"/>
        <v>19</v>
      </c>
    </row>
    <row r="34" spans="1:118" ht="18" customHeight="1" x14ac:dyDescent="0.25">
      <c r="A34" s="86"/>
      <c r="B34" s="2"/>
      <c r="D34" s="85" t="s">
        <v>90</v>
      </c>
      <c r="E34" s="25"/>
      <c r="F34" s="27"/>
      <c r="G34" s="25"/>
      <c r="H34" s="25"/>
      <c r="I34" s="25"/>
      <c r="J34" s="25"/>
      <c r="K34" s="27"/>
      <c r="L34" s="25"/>
      <c r="M34" s="25"/>
      <c r="N34" s="28" t="s">
        <v>14</v>
      </c>
      <c r="O34" s="25"/>
      <c r="P34" s="27"/>
      <c r="Q34" s="25"/>
      <c r="R34" s="69" t="s">
        <v>22</v>
      </c>
      <c r="S34" s="28"/>
      <c r="T34" s="28" t="s">
        <v>15</v>
      </c>
      <c r="U34" s="27"/>
      <c r="V34" s="28"/>
      <c r="W34" s="28" t="s">
        <v>26</v>
      </c>
      <c r="X34" s="28"/>
      <c r="Y34" s="52"/>
      <c r="Z34" s="27"/>
      <c r="AA34" s="25"/>
      <c r="AB34" s="28"/>
      <c r="AC34" s="25"/>
      <c r="AD34" s="25"/>
      <c r="AE34" s="27"/>
      <c r="AF34" s="25"/>
      <c r="AG34" s="25"/>
      <c r="AH34" s="28" t="s">
        <v>19</v>
      </c>
      <c r="AI34" s="52"/>
      <c r="AJ34" s="27"/>
      <c r="AK34" s="25"/>
      <c r="AL34" s="25"/>
      <c r="AM34" s="25"/>
      <c r="AN34" s="28" t="s">
        <v>14</v>
      </c>
      <c r="AO34" s="27"/>
      <c r="AP34" s="25"/>
      <c r="AQ34" s="68"/>
      <c r="AR34" s="52"/>
      <c r="AS34" s="68"/>
      <c r="AT34" s="27"/>
      <c r="AU34" s="25"/>
      <c r="AV34" s="28" t="s">
        <v>26</v>
      </c>
      <c r="AW34" s="70"/>
      <c r="AX34" s="150" t="s">
        <v>15</v>
      </c>
      <c r="AY34" s="27"/>
      <c r="AZ34" s="25"/>
      <c r="BA34" s="70"/>
      <c r="BB34" s="150" t="s">
        <v>14</v>
      </c>
      <c r="BC34" s="25"/>
      <c r="BD34" s="27"/>
      <c r="BE34" s="25"/>
      <c r="BF34" s="25"/>
      <c r="BG34" s="28" t="s">
        <v>26</v>
      </c>
      <c r="BH34" s="28" t="s">
        <v>15</v>
      </c>
      <c r="BI34" s="27"/>
      <c r="BJ34" s="25"/>
      <c r="BK34" s="25"/>
      <c r="BL34" s="28" t="s">
        <v>19</v>
      </c>
      <c r="BM34" s="25"/>
      <c r="BN34" s="27"/>
      <c r="BO34" s="144" t="s">
        <v>117</v>
      </c>
      <c r="BP34" s="25"/>
      <c r="BQ34" s="28"/>
      <c r="BR34" s="25"/>
      <c r="BS34" s="27"/>
      <c r="BT34" s="25"/>
      <c r="BU34" s="25"/>
      <c r="BV34" s="141" t="s">
        <v>14</v>
      </c>
      <c r="BW34" s="25"/>
      <c r="BX34" s="136" t="s">
        <v>117</v>
      </c>
      <c r="BY34" s="25"/>
      <c r="BZ34" s="46"/>
      <c r="CA34" s="32" t="s">
        <v>26</v>
      </c>
      <c r="CB34" s="25"/>
      <c r="CC34" s="31"/>
      <c r="CD34" s="29"/>
      <c r="CE34" s="141" t="s">
        <v>15</v>
      </c>
      <c r="CF34" s="32" t="s">
        <v>19</v>
      </c>
      <c r="CG34" s="32" t="s">
        <v>14</v>
      </c>
      <c r="CH34" s="72" t="s">
        <v>22</v>
      </c>
      <c r="CI34" s="29"/>
      <c r="CK34" s="74"/>
      <c r="CL34" s="74"/>
      <c r="CM34" s="27"/>
      <c r="CN34" s="34"/>
      <c r="CO34" s="25"/>
      <c r="CP34" s="37">
        <f t="shared" si="26"/>
        <v>5</v>
      </c>
      <c r="CQ34" s="36">
        <f t="shared" si="27"/>
        <v>4</v>
      </c>
      <c r="CR34" s="37">
        <f t="shared" si="28"/>
        <v>0</v>
      </c>
      <c r="CS34" s="37">
        <f t="shared" si="29"/>
        <v>0</v>
      </c>
      <c r="CT34" s="37">
        <f t="shared" si="30"/>
        <v>0</v>
      </c>
      <c r="CU34" s="37">
        <f t="shared" si="31"/>
        <v>0</v>
      </c>
      <c r="CV34" s="37">
        <f t="shared" si="32"/>
        <v>3</v>
      </c>
      <c r="CW34" s="37">
        <f t="shared" si="33"/>
        <v>0</v>
      </c>
      <c r="CX34" s="37">
        <f t="shared" si="34"/>
        <v>0</v>
      </c>
      <c r="CY34" s="37">
        <f t="shared" si="35"/>
        <v>2</v>
      </c>
      <c r="CZ34" s="37">
        <f t="shared" si="36"/>
        <v>0</v>
      </c>
      <c r="DA34" s="37">
        <f t="shared" si="37"/>
        <v>0</v>
      </c>
      <c r="DB34" s="37">
        <f t="shared" si="38"/>
        <v>0</v>
      </c>
      <c r="DC34" s="37">
        <f t="shared" si="39"/>
        <v>4</v>
      </c>
      <c r="DD34" s="37">
        <f t="shared" si="40"/>
        <v>0</v>
      </c>
      <c r="DE34" s="37">
        <f t="shared" si="41"/>
        <v>0</v>
      </c>
      <c r="DF34" s="37">
        <f t="shared" si="42"/>
        <v>0</v>
      </c>
      <c r="DG34" s="37">
        <f t="shared" si="43"/>
        <v>0</v>
      </c>
      <c r="DH34" s="37">
        <f t="shared" si="44"/>
        <v>0</v>
      </c>
      <c r="DI34" s="37">
        <f t="shared" si="45"/>
        <v>0</v>
      </c>
      <c r="DJ34" s="37">
        <f t="shared" si="46"/>
        <v>0</v>
      </c>
      <c r="DK34" s="37">
        <f t="shared" si="47"/>
        <v>0</v>
      </c>
      <c r="DL34" s="37">
        <f t="shared" si="48"/>
        <v>0</v>
      </c>
      <c r="DM34" s="37">
        <f t="shared" si="48"/>
        <v>0</v>
      </c>
      <c r="DN34" s="38">
        <f t="shared" si="49"/>
        <v>18</v>
      </c>
    </row>
    <row r="35" spans="1:118" ht="18" customHeight="1" x14ac:dyDescent="0.25">
      <c r="A35" s="171"/>
      <c r="B35" s="2"/>
      <c r="D35" s="85" t="s">
        <v>91</v>
      </c>
      <c r="E35" s="25"/>
      <c r="F35" s="27"/>
      <c r="G35" s="25"/>
      <c r="H35" s="25"/>
      <c r="I35" s="25"/>
      <c r="J35" s="25"/>
      <c r="K35" s="27"/>
      <c r="L35" s="25"/>
      <c r="M35" s="28"/>
      <c r="N35" s="28" t="s">
        <v>14</v>
      </c>
      <c r="O35" s="25"/>
      <c r="P35" s="27"/>
      <c r="Q35" s="25"/>
      <c r="R35" s="69" t="s">
        <v>22</v>
      </c>
      <c r="S35" s="28"/>
      <c r="T35" s="28" t="s">
        <v>15</v>
      </c>
      <c r="U35" s="27"/>
      <c r="V35" s="28"/>
      <c r="W35" s="28" t="s">
        <v>26</v>
      </c>
      <c r="X35" s="28"/>
      <c r="Y35" s="52"/>
      <c r="Z35" s="27"/>
      <c r="AA35" s="25"/>
      <c r="AB35" s="25"/>
      <c r="AC35" s="28"/>
      <c r="AD35" s="25"/>
      <c r="AE35" s="27"/>
      <c r="AF35" s="28"/>
      <c r="AG35" s="25"/>
      <c r="AH35" s="25"/>
      <c r="AI35" s="52"/>
      <c r="AJ35" s="27"/>
      <c r="AK35" s="28" t="s">
        <v>19</v>
      </c>
      <c r="AL35" s="25"/>
      <c r="AM35" s="25"/>
      <c r="AN35" s="28" t="s">
        <v>14</v>
      </c>
      <c r="AO35" s="27"/>
      <c r="AP35" s="25"/>
      <c r="AQ35" s="68"/>
      <c r="AR35" s="52"/>
      <c r="AS35" s="68"/>
      <c r="AT35" s="27"/>
      <c r="AU35" s="28" t="s">
        <v>26</v>
      </c>
      <c r="AV35" s="28"/>
      <c r="AW35" s="87"/>
      <c r="AX35" s="150" t="s">
        <v>15</v>
      </c>
      <c r="AY35" s="27"/>
      <c r="AZ35" s="25"/>
      <c r="BA35" s="70"/>
      <c r="BB35" s="150" t="s">
        <v>14</v>
      </c>
      <c r="BC35" s="25"/>
      <c r="BD35" s="27"/>
      <c r="BE35" s="25"/>
      <c r="BF35" s="25"/>
      <c r="BG35" s="28" t="s">
        <v>26</v>
      </c>
      <c r="BH35" s="28" t="s">
        <v>15</v>
      </c>
      <c r="BI35" s="27"/>
      <c r="BJ35" s="25"/>
      <c r="BK35" s="25"/>
      <c r="BL35" s="25"/>
      <c r="BM35" s="140" t="s">
        <v>19</v>
      </c>
      <c r="BN35" s="27"/>
      <c r="BO35" s="145" t="s">
        <v>117</v>
      </c>
      <c r="BP35" s="140"/>
      <c r="BQ35" s="28"/>
      <c r="BR35" s="25"/>
      <c r="BS35" s="27"/>
      <c r="BT35" s="25"/>
      <c r="BU35" s="25"/>
      <c r="BV35" s="143" t="s">
        <v>14</v>
      </c>
      <c r="BW35" s="25"/>
      <c r="BX35" s="151" t="s">
        <v>117</v>
      </c>
      <c r="BY35" s="25"/>
      <c r="BZ35" s="46"/>
      <c r="CA35" s="32" t="s">
        <v>26</v>
      </c>
      <c r="CB35" s="25"/>
      <c r="CC35" s="71"/>
      <c r="CD35" s="29"/>
      <c r="CE35" s="141" t="s">
        <v>15</v>
      </c>
      <c r="CF35" s="29"/>
      <c r="CG35" s="32" t="s">
        <v>14</v>
      </c>
      <c r="CH35" s="72" t="s">
        <v>22</v>
      </c>
      <c r="CI35" s="32" t="s">
        <v>19</v>
      </c>
      <c r="CK35" s="84"/>
      <c r="CL35" s="84"/>
      <c r="CM35" s="27"/>
      <c r="CN35" s="34"/>
      <c r="CO35" s="25"/>
      <c r="CP35" s="37">
        <f t="shared" si="26"/>
        <v>5</v>
      </c>
      <c r="CQ35" s="36">
        <f t="shared" si="27"/>
        <v>4</v>
      </c>
      <c r="CR35" s="37">
        <f t="shared" si="28"/>
        <v>0</v>
      </c>
      <c r="CS35" s="37">
        <f t="shared" si="29"/>
        <v>0</v>
      </c>
      <c r="CT35" s="37">
        <f t="shared" si="30"/>
        <v>0</v>
      </c>
      <c r="CU35" s="37">
        <f t="shared" si="31"/>
        <v>0</v>
      </c>
      <c r="CV35" s="37">
        <f t="shared" si="32"/>
        <v>3</v>
      </c>
      <c r="CW35" s="37">
        <f t="shared" si="33"/>
        <v>0</v>
      </c>
      <c r="CX35" s="37">
        <f t="shared" si="34"/>
        <v>0</v>
      </c>
      <c r="CY35" s="37">
        <f t="shared" si="35"/>
        <v>2</v>
      </c>
      <c r="CZ35" s="37">
        <f t="shared" si="36"/>
        <v>0</v>
      </c>
      <c r="DA35" s="37">
        <f t="shared" si="37"/>
        <v>0</v>
      </c>
      <c r="DB35" s="37">
        <f t="shared" si="38"/>
        <v>0</v>
      </c>
      <c r="DC35" s="37">
        <f t="shared" si="39"/>
        <v>4</v>
      </c>
      <c r="DD35" s="37">
        <f t="shared" si="40"/>
        <v>0</v>
      </c>
      <c r="DE35" s="37">
        <f t="shared" si="41"/>
        <v>0</v>
      </c>
      <c r="DF35" s="37">
        <f t="shared" si="42"/>
        <v>0</v>
      </c>
      <c r="DG35" s="37">
        <f t="shared" si="43"/>
        <v>0</v>
      </c>
      <c r="DH35" s="37">
        <f t="shared" si="44"/>
        <v>0</v>
      </c>
      <c r="DI35" s="37">
        <f t="shared" si="45"/>
        <v>0</v>
      </c>
      <c r="DJ35" s="37">
        <f t="shared" si="46"/>
        <v>0</v>
      </c>
      <c r="DK35" s="37">
        <f t="shared" si="47"/>
        <v>0</v>
      </c>
      <c r="DL35" s="37">
        <f t="shared" si="48"/>
        <v>0</v>
      </c>
      <c r="DM35" s="37">
        <f t="shared" si="48"/>
        <v>0</v>
      </c>
      <c r="DN35" s="38">
        <f t="shared" si="49"/>
        <v>18</v>
      </c>
    </row>
    <row r="36" spans="1:118" ht="18" customHeight="1" x14ac:dyDescent="0.25">
      <c r="A36" s="57"/>
      <c r="B36" s="57"/>
      <c r="C36" s="57"/>
      <c r="D36" s="8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3"/>
      <c r="S36" s="27"/>
      <c r="T36" s="27"/>
      <c r="U36" s="27"/>
      <c r="V36" s="27"/>
      <c r="W36" s="27"/>
      <c r="X36" s="27"/>
      <c r="Y36" s="33"/>
      <c r="Z36" s="27"/>
      <c r="AA36" s="27"/>
      <c r="AB36" s="27"/>
      <c r="AC36" s="27"/>
      <c r="AD36" s="27"/>
      <c r="AE36" s="33"/>
      <c r="AF36" s="27"/>
      <c r="AG36" s="27"/>
      <c r="AH36" s="27"/>
      <c r="AI36" s="33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33"/>
      <c r="CD36" s="27"/>
      <c r="CE36" s="27"/>
      <c r="CF36" s="27"/>
      <c r="CG36" s="27"/>
      <c r="CH36" s="33"/>
      <c r="CI36" s="27"/>
      <c r="CJ36" s="27"/>
      <c r="CK36" s="27"/>
      <c r="CL36" s="27"/>
      <c r="CM36" s="27"/>
      <c r="CN36" s="27"/>
      <c r="CO36" s="27"/>
      <c r="CP36" s="65"/>
      <c r="CQ36" s="66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89"/>
      <c r="DN36" s="57"/>
    </row>
    <row r="37" spans="1:118" ht="33" customHeight="1" x14ac:dyDescent="0.25">
      <c r="A37" s="170"/>
      <c r="B37" s="2"/>
      <c r="D37" s="90" t="s">
        <v>92</v>
      </c>
      <c r="E37" s="91"/>
      <c r="F37" s="27"/>
      <c r="G37" s="25"/>
      <c r="H37" s="28" t="s">
        <v>22</v>
      </c>
      <c r="I37" s="25"/>
      <c r="J37" s="25"/>
      <c r="K37" s="27"/>
      <c r="L37" s="25"/>
      <c r="M37" s="28"/>
      <c r="N37" s="28" t="s">
        <v>12</v>
      </c>
      <c r="O37" s="30"/>
      <c r="P37" s="27"/>
      <c r="Q37" s="25"/>
      <c r="R37" s="52"/>
      <c r="S37" s="25"/>
      <c r="T37" s="25"/>
      <c r="U37" s="27"/>
      <c r="V37" s="25"/>
      <c r="W37" s="25"/>
      <c r="X37" s="25"/>
      <c r="Y37" s="69" t="s">
        <v>16</v>
      </c>
      <c r="Z37" s="27"/>
      <c r="AA37" s="28" t="s">
        <v>12</v>
      </c>
      <c r="AB37" s="28" t="s">
        <v>26</v>
      </c>
      <c r="AC37" s="28"/>
      <c r="AD37" s="28" t="s">
        <v>14</v>
      </c>
      <c r="AE37" s="33"/>
      <c r="AF37" s="25"/>
      <c r="AG37" s="28" t="s">
        <v>19</v>
      </c>
      <c r="AH37" s="25"/>
      <c r="AI37" s="52"/>
      <c r="AJ37" s="26"/>
      <c r="AK37" s="28" t="s">
        <v>20</v>
      </c>
      <c r="AL37" s="25"/>
      <c r="AM37" s="25"/>
      <c r="AN37" s="28" t="s">
        <v>16</v>
      </c>
      <c r="AO37" s="27"/>
      <c r="AP37" s="25"/>
      <c r="AQ37" s="68"/>
      <c r="AR37" s="52"/>
      <c r="AS37" s="28" t="s">
        <v>26</v>
      </c>
      <c r="AT37" s="27"/>
      <c r="AU37" s="28" t="s">
        <v>12</v>
      </c>
      <c r="AV37" s="68"/>
      <c r="AW37" s="92" t="s">
        <v>14</v>
      </c>
      <c r="AX37" s="25"/>
      <c r="AY37" s="27"/>
      <c r="AZ37" s="25"/>
      <c r="BA37" s="75"/>
      <c r="BB37" s="25"/>
      <c r="BC37" s="28" t="s">
        <v>24</v>
      </c>
      <c r="BD37" s="27"/>
      <c r="BE37" s="140" t="s">
        <v>20</v>
      </c>
      <c r="BF37" s="140" t="s">
        <v>12</v>
      </c>
      <c r="BG37" s="25"/>
      <c r="BH37" s="28"/>
      <c r="BI37" s="27"/>
      <c r="BJ37" s="28"/>
      <c r="BK37" s="25"/>
      <c r="BL37" s="25"/>
      <c r="BM37" s="25"/>
      <c r="BN37" s="147" t="s">
        <v>117</v>
      </c>
      <c r="BO37" s="25"/>
      <c r="BQ37" s="25"/>
      <c r="BR37" s="141" t="s">
        <v>15</v>
      </c>
      <c r="BS37" s="46"/>
      <c r="BT37" s="148" t="s">
        <v>117</v>
      </c>
      <c r="BU37" s="28" t="s">
        <v>22</v>
      </c>
      <c r="BV37" s="28" t="s">
        <v>17</v>
      </c>
      <c r="BW37" s="140" t="s">
        <v>19</v>
      </c>
      <c r="BX37" s="27"/>
      <c r="BY37" s="141" t="s">
        <v>14</v>
      </c>
      <c r="BZ37" s="46" t="s">
        <v>26</v>
      </c>
      <c r="CA37" s="32" t="s">
        <v>24</v>
      </c>
      <c r="CB37" s="28" t="s">
        <v>16</v>
      </c>
      <c r="CC37" s="32" t="s">
        <v>12</v>
      </c>
      <c r="CD37" s="32" t="s">
        <v>20</v>
      </c>
      <c r="CE37" s="32"/>
      <c r="CF37" s="29"/>
      <c r="CG37" s="146" t="s">
        <v>14</v>
      </c>
      <c r="CH37" s="72"/>
      <c r="CI37" s="32"/>
      <c r="CJ37" s="73"/>
      <c r="CK37" s="74"/>
      <c r="CL37" s="74"/>
      <c r="CM37" s="27"/>
      <c r="CN37" s="34"/>
      <c r="CO37" s="29"/>
      <c r="CP37" s="37">
        <f t="shared" ref="CP37:CP42" si="50">COUNTIF(E37:CO37,"РУС")</f>
        <v>4</v>
      </c>
      <c r="CQ37" s="36">
        <f t="shared" ref="CQ37:CQ42" si="51">COUNTIF(E37:CO37,"МАТ")</f>
        <v>1</v>
      </c>
      <c r="CR37" s="37">
        <f t="shared" ref="CR37:CR42" si="52">COUNTIF(E37:CO37,"АЛГ")</f>
        <v>5</v>
      </c>
      <c r="CS37" s="37">
        <f t="shared" ref="CS37:CS42" si="53">COUNTIF(E37:CO37,"ГЕМ")</f>
        <v>3</v>
      </c>
      <c r="CT37" s="37">
        <f t="shared" ref="CT37:CT42" si="54">COUNTIF(E37:CO37,"ВИС")</f>
        <v>1</v>
      </c>
      <c r="CU37" s="37">
        <f t="shared" ref="CU37:CU42" si="55">COUNTIF(E37:CO37,"БИО")</f>
        <v>0</v>
      </c>
      <c r="CV37" s="37">
        <f t="shared" ref="CV37:CV42" si="56">COUNTIF(E37:CO37,"ГЕО")</f>
        <v>2</v>
      </c>
      <c r="CW37" s="37">
        <f t="shared" ref="CW37:CW42" si="57">COUNTIF(E37:CO37,"ИНФ")</f>
        <v>3</v>
      </c>
      <c r="CX37" s="37">
        <f t="shared" ref="CX37:CX42" si="58">COUNTIF(E37:CO37,"ИСТ")</f>
        <v>0</v>
      </c>
      <c r="CY37" s="37">
        <f t="shared" ref="CY37:CY42" si="59">COUNTIF(E37:CO37,"ЛИТ")</f>
        <v>2</v>
      </c>
      <c r="CZ37" s="37">
        <f t="shared" ref="CZ37:CZ42" si="60">COUNTIF(E37:CO37,"ОБЩ")</f>
        <v>0</v>
      </c>
      <c r="DA37" s="37">
        <f t="shared" ref="DA37:DA42" si="61">COUNTIF(E37:CO37,"ФИЗ")</f>
        <v>2</v>
      </c>
      <c r="DB37" s="37">
        <f t="shared" ref="DB37:DB42" si="62">COUNTIF(E37:CO37,"ХИМ")</f>
        <v>0</v>
      </c>
      <c r="DC37" s="37">
        <f t="shared" ref="DC37:DC42" si="63">COUNTIF(E37:CO37,"АНГ")</f>
        <v>3</v>
      </c>
      <c r="DD37" s="37">
        <f t="shared" ref="DD37:DD42" si="64">COUNTIF(E37:CO37,"НЕМ")</f>
        <v>0</v>
      </c>
      <c r="DE37" s="37">
        <f t="shared" ref="DE37:DE42" si="65">COUNTIF(E37:CO37,"ФРА")</f>
        <v>0</v>
      </c>
      <c r="DF37" s="37">
        <f t="shared" ref="DF37:DF42" si="66">COUNTIF(E37:CO37,"ОКР")</f>
        <v>0</v>
      </c>
      <c r="DG37" s="37">
        <f t="shared" ref="DG37:DG42" si="67">COUNTIF(E37:CO37,"ИЗО")</f>
        <v>0</v>
      </c>
      <c r="DH37" s="37">
        <f t="shared" ref="DH37:DH42" si="68">COUNTIF(E37:CO37,"КУБ")</f>
        <v>0</v>
      </c>
      <c r="DI37" s="37">
        <f t="shared" ref="DI37:DI42" si="69">COUNTIF(E37:CO37,"МУЗ")</f>
        <v>0</v>
      </c>
      <c r="DJ37" s="37">
        <f t="shared" ref="DJ37:DJ42" si="70">COUNTIF(E37:CO37,"ОБЗ")</f>
        <v>0</v>
      </c>
      <c r="DK37" s="37">
        <f t="shared" ref="DK37:DK42" si="71">COUNTIF(E37:CO37,"ТЕХ")</f>
        <v>0</v>
      </c>
      <c r="DL37" s="37">
        <f t="shared" ref="DL37:DM42" si="72">COUNTIF(E37:CO37,"ФЗР")</f>
        <v>0</v>
      </c>
      <c r="DM37" s="37">
        <f t="shared" si="72"/>
        <v>0</v>
      </c>
      <c r="DN37" s="38">
        <f t="shared" ref="DN37:DN42" si="73">SUM(CP37:DM37)</f>
        <v>26</v>
      </c>
    </row>
    <row r="38" spans="1:118" ht="18" customHeight="1" x14ac:dyDescent="0.25">
      <c r="A38" s="1"/>
      <c r="B38" s="2"/>
      <c r="D38" s="90" t="s">
        <v>93</v>
      </c>
      <c r="E38" s="91"/>
      <c r="F38" s="27"/>
      <c r="G38" s="25"/>
      <c r="H38" s="25"/>
      <c r="I38" s="25"/>
      <c r="J38" s="25"/>
      <c r="K38" s="46" t="s">
        <v>22</v>
      </c>
      <c r="L38" s="25"/>
      <c r="M38" s="28"/>
      <c r="N38" s="28" t="s">
        <v>12</v>
      </c>
      <c r="O38" s="25"/>
      <c r="P38" s="27"/>
      <c r="Q38" s="25"/>
      <c r="R38" s="25"/>
      <c r="S38" s="25"/>
      <c r="T38" s="52"/>
      <c r="U38" s="27"/>
      <c r="V38" s="25"/>
      <c r="W38" s="25"/>
      <c r="X38" s="25"/>
      <c r="Y38" s="28" t="s">
        <v>16</v>
      </c>
      <c r="Z38" s="27"/>
      <c r="AA38" s="28" t="s">
        <v>12</v>
      </c>
      <c r="AB38" s="25"/>
      <c r="AC38" s="28" t="s">
        <v>26</v>
      </c>
      <c r="AD38" s="28" t="s">
        <v>14</v>
      </c>
      <c r="AE38" s="27"/>
      <c r="AF38" s="28" t="s">
        <v>19</v>
      </c>
      <c r="AG38" s="25"/>
      <c r="AH38" s="25"/>
      <c r="AI38" s="28" t="s">
        <v>20</v>
      </c>
      <c r="AJ38" s="33"/>
      <c r="AK38" s="25"/>
      <c r="AL38" s="25"/>
      <c r="AM38" s="25"/>
      <c r="AN38" s="28" t="s">
        <v>16</v>
      </c>
      <c r="AO38" s="27"/>
      <c r="AP38" s="28"/>
      <c r="AQ38" s="68"/>
      <c r="AR38" s="69" t="s">
        <v>26</v>
      </c>
      <c r="AS38" s="25"/>
      <c r="AT38" s="27"/>
      <c r="AU38" s="28" t="s">
        <v>12</v>
      </c>
      <c r="AV38" s="68"/>
      <c r="AW38" s="93" t="s">
        <v>14</v>
      </c>
      <c r="AX38" s="25"/>
      <c r="AY38" s="27"/>
      <c r="AZ38" s="25"/>
      <c r="BA38" s="62"/>
      <c r="BB38" s="25"/>
      <c r="BC38" s="28" t="s">
        <v>24</v>
      </c>
      <c r="BD38" s="139" t="s">
        <v>20</v>
      </c>
      <c r="BE38" s="25"/>
      <c r="BF38" s="140" t="s">
        <v>12</v>
      </c>
      <c r="BG38" s="25"/>
      <c r="BH38" s="28"/>
      <c r="BI38" s="46"/>
      <c r="BJ38" s="25"/>
      <c r="BK38" s="25"/>
      <c r="BL38" s="25"/>
      <c r="BM38" s="25"/>
      <c r="BN38" s="147" t="s">
        <v>117</v>
      </c>
      <c r="BO38" s="25"/>
      <c r="BQ38" s="28"/>
      <c r="BR38" s="141" t="s">
        <v>15</v>
      </c>
      <c r="BS38" s="46" t="s">
        <v>22</v>
      </c>
      <c r="BT38" s="148" t="s">
        <v>117</v>
      </c>
      <c r="BU38" s="25"/>
      <c r="BV38" s="28" t="s">
        <v>17</v>
      </c>
      <c r="BW38" s="140" t="s">
        <v>19</v>
      </c>
      <c r="BX38" s="27"/>
      <c r="BY38" s="141" t="s">
        <v>118</v>
      </c>
      <c r="BZ38" s="46" t="s">
        <v>26</v>
      </c>
      <c r="CA38" s="32" t="s">
        <v>94</v>
      </c>
      <c r="CB38" s="28" t="s">
        <v>16</v>
      </c>
      <c r="CC38" s="32" t="s">
        <v>12</v>
      </c>
      <c r="CD38" s="32"/>
      <c r="CE38" s="29"/>
      <c r="CF38" s="29"/>
      <c r="CG38" s="32" t="s">
        <v>14</v>
      </c>
      <c r="CH38" s="94" t="s">
        <v>20</v>
      </c>
      <c r="CI38" s="29"/>
      <c r="CJ38" s="32"/>
      <c r="CK38" s="74"/>
      <c r="CL38" s="74"/>
      <c r="CM38" s="27"/>
      <c r="CN38" s="34"/>
      <c r="CO38" s="29"/>
      <c r="CP38" s="37">
        <f t="shared" si="50"/>
        <v>3</v>
      </c>
      <c r="CQ38" s="36">
        <f t="shared" si="51"/>
        <v>1</v>
      </c>
      <c r="CR38" s="37">
        <f t="shared" si="52"/>
        <v>5</v>
      </c>
      <c r="CS38" s="37">
        <f t="shared" si="53"/>
        <v>3</v>
      </c>
      <c r="CT38" s="37">
        <f t="shared" si="54"/>
        <v>1</v>
      </c>
      <c r="CU38" s="37">
        <f t="shared" si="55"/>
        <v>0</v>
      </c>
      <c r="CV38" s="37">
        <f t="shared" si="56"/>
        <v>2</v>
      </c>
      <c r="CW38" s="37">
        <f t="shared" si="57"/>
        <v>3</v>
      </c>
      <c r="CX38" s="37">
        <f t="shared" si="58"/>
        <v>0</v>
      </c>
      <c r="CY38" s="37">
        <f t="shared" si="59"/>
        <v>2</v>
      </c>
      <c r="CZ38" s="37">
        <f t="shared" si="60"/>
        <v>0</v>
      </c>
      <c r="DA38" s="37">
        <f t="shared" si="61"/>
        <v>2</v>
      </c>
      <c r="DB38" s="37">
        <f t="shared" si="62"/>
        <v>0</v>
      </c>
      <c r="DC38" s="37">
        <f t="shared" si="63"/>
        <v>3</v>
      </c>
      <c r="DD38" s="37">
        <f t="shared" si="64"/>
        <v>0</v>
      </c>
      <c r="DE38" s="37">
        <f t="shared" si="65"/>
        <v>0</v>
      </c>
      <c r="DF38" s="37">
        <f t="shared" si="66"/>
        <v>0</v>
      </c>
      <c r="DG38" s="37">
        <f t="shared" si="67"/>
        <v>0</v>
      </c>
      <c r="DH38" s="37">
        <f t="shared" si="68"/>
        <v>0</v>
      </c>
      <c r="DI38" s="37">
        <f t="shared" si="69"/>
        <v>0</v>
      </c>
      <c r="DJ38" s="37">
        <f t="shared" si="70"/>
        <v>0</v>
      </c>
      <c r="DK38" s="37">
        <f t="shared" si="71"/>
        <v>0</v>
      </c>
      <c r="DL38" s="37">
        <f t="shared" si="72"/>
        <v>0</v>
      </c>
      <c r="DM38" s="37">
        <f t="shared" si="72"/>
        <v>0</v>
      </c>
      <c r="DN38" s="38">
        <f t="shared" si="73"/>
        <v>25</v>
      </c>
    </row>
    <row r="39" spans="1:118" ht="18" customHeight="1" x14ac:dyDescent="0.25">
      <c r="A39" s="1"/>
      <c r="B39" s="2"/>
      <c r="D39" s="90" t="s">
        <v>95</v>
      </c>
      <c r="E39" s="91"/>
      <c r="F39" s="27"/>
      <c r="G39" s="25"/>
      <c r="H39" s="25"/>
      <c r="I39" s="28"/>
      <c r="J39" s="25"/>
      <c r="K39" s="46" t="s">
        <v>22</v>
      </c>
      <c r="L39" s="25"/>
      <c r="M39" s="28"/>
      <c r="N39" s="28" t="s">
        <v>12</v>
      </c>
      <c r="O39" s="25"/>
      <c r="P39" s="27"/>
      <c r="Q39" s="25"/>
      <c r="R39" s="25"/>
      <c r="S39" s="25"/>
      <c r="T39" s="52"/>
      <c r="U39" s="27"/>
      <c r="V39" s="28"/>
      <c r="W39" s="25"/>
      <c r="X39" s="28" t="s">
        <v>16</v>
      </c>
      <c r="Y39" s="25"/>
      <c r="Z39" s="27"/>
      <c r="AA39" s="28" t="s">
        <v>12</v>
      </c>
      <c r="AB39" s="25"/>
      <c r="AC39" s="28" t="s">
        <v>26</v>
      </c>
      <c r="AD39" s="28" t="s">
        <v>14</v>
      </c>
      <c r="AE39" s="27"/>
      <c r="AF39" s="25"/>
      <c r="AG39" s="28" t="s">
        <v>19</v>
      </c>
      <c r="AH39" s="25"/>
      <c r="AI39" s="28" t="s">
        <v>20</v>
      </c>
      <c r="AJ39" s="33"/>
      <c r="AK39" s="25"/>
      <c r="AL39" s="25"/>
      <c r="AM39" s="25"/>
      <c r="AN39" s="25"/>
      <c r="AO39" s="27"/>
      <c r="AP39" s="25"/>
      <c r="AQ39" s="68"/>
      <c r="AR39" s="69"/>
      <c r="AS39" s="28" t="s">
        <v>26</v>
      </c>
      <c r="AT39" s="27"/>
      <c r="AU39" s="69" t="s">
        <v>16</v>
      </c>
      <c r="AV39" s="69" t="s">
        <v>12</v>
      </c>
      <c r="AW39" s="93" t="s">
        <v>14</v>
      </c>
      <c r="AX39" s="25"/>
      <c r="AY39" s="27"/>
      <c r="AZ39" s="25"/>
      <c r="BA39" s="62"/>
      <c r="BB39" s="28" t="s">
        <v>24</v>
      </c>
      <c r="BC39" s="25"/>
      <c r="BD39" s="139" t="s">
        <v>20</v>
      </c>
      <c r="BE39" s="25"/>
      <c r="BF39" s="25"/>
      <c r="BG39" s="28" t="s">
        <v>12</v>
      </c>
      <c r="BH39" s="25"/>
      <c r="BI39" s="46"/>
      <c r="BJ39" s="25"/>
      <c r="BK39" s="25"/>
      <c r="BL39" s="25"/>
      <c r="BM39" s="25"/>
      <c r="BN39" s="147" t="s">
        <v>117</v>
      </c>
      <c r="BO39" s="25"/>
      <c r="BQ39" s="25"/>
      <c r="BR39" s="141" t="s">
        <v>15</v>
      </c>
      <c r="BS39" s="46" t="s">
        <v>22</v>
      </c>
      <c r="BT39" s="148" t="s">
        <v>117</v>
      </c>
      <c r="BU39" s="28" t="s">
        <v>17</v>
      </c>
      <c r="BV39" s="25"/>
      <c r="BW39" s="28" t="s">
        <v>19</v>
      </c>
      <c r="BX39" s="139"/>
      <c r="BY39" s="141" t="s">
        <v>14</v>
      </c>
      <c r="BZ39" s="139" t="s">
        <v>26</v>
      </c>
      <c r="CA39" s="32" t="s">
        <v>94</v>
      </c>
      <c r="CB39" s="28" t="s">
        <v>16</v>
      </c>
      <c r="CC39" s="32" t="s">
        <v>12</v>
      </c>
      <c r="CD39" s="29"/>
      <c r="CE39" s="29"/>
      <c r="CF39" s="29"/>
      <c r="CG39" s="32" t="s">
        <v>14</v>
      </c>
      <c r="CH39" s="94" t="s">
        <v>20</v>
      </c>
      <c r="CI39" s="29"/>
      <c r="CJ39" s="32"/>
      <c r="CK39" s="84"/>
      <c r="CL39" s="74"/>
      <c r="CM39" s="27"/>
      <c r="CN39" s="34"/>
      <c r="CO39" s="29"/>
      <c r="CP39" s="37">
        <f t="shared" si="50"/>
        <v>4</v>
      </c>
      <c r="CQ39" s="36">
        <f t="shared" si="51"/>
        <v>1</v>
      </c>
      <c r="CR39" s="37">
        <f t="shared" si="52"/>
        <v>5</v>
      </c>
      <c r="CS39" s="37">
        <f t="shared" si="53"/>
        <v>3</v>
      </c>
      <c r="CT39" s="37">
        <f t="shared" si="54"/>
        <v>1</v>
      </c>
      <c r="CU39" s="37">
        <f t="shared" si="55"/>
        <v>0</v>
      </c>
      <c r="CV39" s="37">
        <f t="shared" si="56"/>
        <v>2</v>
      </c>
      <c r="CW39" s="37">
        <f t="shared" si="57"/>
        <v>3</v>
      </c>
      <c r="CX39" s="37">
        <f t="shared" si="58"/>
        <v>0</v>
      </c>
      <c r="CY39" s="37">
        <f t="shared" si="59"/>
        <v>2</v>
      </c>
      <c r="CZ39" s="37">
        <f t="shared" si="60"/>
        <v>0</v>
      </c>
      <c r="DA39" s="37">
        <f t="shared" si="61"/>
        <v>2</v>
      </c>
      <c r="DB39" s="37">
        <f t="shared" si="62"/>
        <v>0</v>
      </c>
      <c r="DC39" s="37">
        <f t="shared" si="63"/>
        <v>3</v>
      </c>
      <c r="DD39" s="37">
        <f t="shared" si="64"/>
        <v>0</v>
      </c>
      <c r="DE39" s="37">
        <f t="shared" si="65"/>
        <v>0</v>
      </c>
      <c r="DF39" s="37">
        <f t="shared" si="66"/>
        <v>0</v>
      </c>
      <c r="DG39" s="37">
        <f t="shared" si="67"/>
        <v>0</v>
      </c>
      <c r="DH39" s="37">
        <f t="shared" si="68"/>
        <v>0</v>
      </c>
      <c r="DI39" s="37">
        <f t="shared" si="69"/>
        <v>0</v>
      </c>
      <c r="DJ39" s="37">
        <f t="shared" si="70"/>
        <v>0</v>
      </c>
      <c r="DK39" s="37">
        <f t="shared" si="71"/>
        <v>0</v>
      </c>
      <c r="DL39" s="37">
        <f t="shared" si="72"/>
        <v>0</v>
      </c>
      <c r="DM39" s="37">
        <f t="shared" si="72"/>
        <v>0</v>
      </c>
      <c r="DN39" s="38">
        <f t="shared" si="73"/>
        <v>26</v>
      </c>
    </row>
    <row r="40" spans="1:118" ht="21" customHeight="1" x14ac:dyDescent="0.25">
      <c r="A40" s="1"/>
      <c r="B40" s="2"/>
      <c r="D40" s="90" t="s">
        <v>96</v>
      </c>
      <c r="E40" s="91"/>
      <c r="F40" s="27"/>
      <c r="G40" s="28"/>
      <c r="H40" s="25"/>
      <c r="I40" s="28" t="s">
        <v>22</v>
      </c>
      <c r="J40" s="25"/>
      <c r="K40" s="27"/>
      <c r="L40" s="28" t="s">
        <v>12</v>
      </c>
      <c r="M40" s="28"/>
      <c r="N40" s="25"/>
      <c r="O40" s="25"/>
      <c r="P40" s="27"/>
      <c r="Q40" s="25"/>
      <c r="R40" s="25"/>
      <c r="S40" s="25"/>
      <c r="T40" s="52"/>
      <c r="U40" s="27"/>
      <c r="V40" s="28"/>
      <c r="W40" s="25"/>
      <c r="X40" s="28" t="s">
        <v>16</v>
      </c>
      <c r="Y40" s="25"/>
      <c r="Z40" s="27"/>
      <c r="AA40" s="28" t="s">
        <v>12</v>
      </c>
      <c r="AB40" s="28"/>
      <c r="AC40" s="28" t="s">
        <v>26</v>
      </c>
      <c r="AD40" s="28" t="s">
        <v>14</v>
      </c>
      <c r="AE40" s="27"/>
      <c r="AF40" s="25"/>
      <c r="AG40" s="28" t="s">
        <v>19</v>
      </c>
      <c r="AH40" s="25"/>
      <c r="AI40" s="25"/>
      <c r="AJ40" s="33"/>
      <c r="AK40" s="25"/>
      <c r="AL40" s="28" t="s">
        <v>20</v>
      </c>
      <c r="AM40" s="28"/>
      <c r="AN40" s="25"/>
      <c r="AO40" s="27"/>
      <c r="AP40" s="25"/>
      <c r="AQ40" s="68"/>
      <c r="AR40" s="69"/>
      <c r="AS40" s="28" t="s">
        <v>26</v>
      </c>
      <c r="AT40" s="27"/>
      <c r="AU40" s="28" t="s">
        <v>12</v>
      </c>
      <c r="AV40" s="69" t="s">
        <v>16</v>
      </c>
      <c r="AW40" s="93" t="s">
        <v>14</v>
      </c>
      <c r="AX40" s="25"/>
      <c r="AY40" s="27"/>
      <c r="AZ40" s="25"/>
      <c r="BA40" s="62"/>
      <c r="BB40" s="25"/>
      <c r="BC40" s="28" t="s">
        <v>24</v>
      </c>
      <c r="BD40" s="27"/>
      <c r="BE40" s="25"/>
      <c r="BF40" s="140" t="s">
        <v>20</v>
      </c>
      <c r="BG40" s="140" t="s">
        <v>12</v>
      </c>
      <c r="BH40" s="25"/>
      <c r="BI40" s="27"/>
      <c r="BJ40" s="28"/>
      <c r="BK40" s="28"/>
      <c r="BL40" s="25"/>
      <c r="BM40" s="25"/>
      <c r="BN40" s="147" t="s">
        <v>117</v>
      </c>
      <c r="BO40" s="25"/>
      <c r="BQ40" s="25"/>
      <c r="BR40" s="141" t="s">
        <v>15</v>
      </c>
      <c r="BS40" s="46" t="s">
        <v>22</v>
      </c>
      <c r="BT40" s="148" t="s">
        <v>117</v>
      </c>
      <c r="BU40" s="25"/>
      <c r="BV40" s="25"/>
      <c r="BW40" s="28" t="s">
        <v>17</v>
      </c>
      <c r="BX40" s="139" t="s">
        <v>19</v>
      </c>
      <c r="BY40" s="141" t="s">
        <v>14</v>
      </c>
      <c r="BZ40" s="46" t="s">
        <v>26</v>
      </c>
      <c r="CA40" s="32" t="s">
        <v>94</v>
      </c>
      <c r="CB40" s="28" t="s">
        <v>16</v>
      </c>
      <c r="CC40" s="31"/>
      <c r="CD40" s="28" t="s">
        <v>12</v>
      </c>
      <c r="CE40" s="32"/>
      <c r="CF40" s="29"/>
      <c r="CG40" s="146" t="s">
        <v>14</v>
      </c>
      <c r="CH40" s="94"/>
      <c r="CI40" s="29"/>
      <c r="CJ40" s="32" t="s">
        <v>20</v>
      </c>
      <c r="CK40" s="74"/>
      <c r="CL40" s="74"/>
      <c r="CM40" s="27"/>
      <c r="CN40" s="34"/>
      <c r="CO40" s="29"/>
      <c r="CP40" s="37">
        <f t="shared" si="50"/>
        <v>4</v>
      </c>
      <c r="CQ40" s="36">
        <f t="shared" si="51"/>
        <v>1</v>
      </c>
      <c r="CR40" s="37">
        <f t="shared" si="52"/>
        <v>5</v>
      </c>
      <c r="CS40" s="37">
        <f t="shared" si="53"/>
        <v>3</v>
      </c>
      <c r="CT40" s="37">
        <f t="shared" si="54"/>
        <v>1</v>
      </c>
      <c r="CU40" s="37">
        <f t="shared" si="55"/>
        <v>0</v>
      </c>
      <c r="CV40" s="37">
        <f t="shared" si="56"/>
        <v>2</v>
      </c>
      <c r="CW40" s="37">
        <f t="shared" si="57"/>
        <v>3</v>
      </c>
      <c r="CX40" s="37">
        <f t="shared" si="58"/>
        <v>0</v>
      </c>
      <c r="CY40" s="37">
        <f t="shared" si="59"/>
        <v>2</v>
      </c>
      <c r="CZ40" s="37">
        <f t="shared" si="60"/>
        <v>0</v>
      </c>
      <c r="DA40" s="37">
        <f t="shared" si="61"/>
        <v>2</v>
      </c>
      <c r="DB40" s="37">
        <f t="shared" si="62"/>
        <v>0</v>
      </c>
      <c r="DC40" s="37">
        <f t="shared" si="63"/>
        <v>3</v>
      </c>
      <c r="DD40" s="37">
        <f t="shared" si="64"/>
        <v>0</v>
      </c>
      <c r="DE40" s="37">
        <f t="shared" si="65"/>
        <v>0</v>
      </c>
      <c r="DF40" s="37">
        <f t="shared" si="66"/>
        <v>0</v>
      </c>
      <c r="DG40" s="37">
        <f t="shared" si="67"/>
        <v>0</v>
      </c>
      <c r="DH40" s="37">
        <f t="shared" si="68"/>
        <v>0</v>
      </c>
      <c r="DI40" s="37">
        <f t="shared" si="69"/>
        <v>0</v>
      </c>
      <c r="DJ40" s="37">
        <f t="shared" si="70"/>
        <v>0</v>
      </c>
      <c r="DK40" s="37">
        <f t="shared" si="71"/>
        <v>0</v>
      </c>
      <c r="DL40" s="37">
        <f t="shared" si="72"/>
        <v>0</v>
      </c>
      <c r="DM40" s="37">
        <f t="shared" si="72"/>
        <v>0</v>
      </c>
      <c r="DN40" s="38">
        <f t="shared" si="73"/>
        <v>26</v>
      </c>
    </row>
    <row r="41" spans="1:118" ht="27" customHeight="1" x14ac:dyDescent="0.25">
      <c r="A41" s="82"/>
      <c r="B41" s="83"/>
      <c r="D41" s="90" t="s">
        <v>97</v>
      </c>
      <c r="E41" s="91"/>
      <c r="F41" s="27"/>
      <c r="G41" s="25"/>
      <c r="H41" s="25"/>
      <c r="I41" s="28" t="s">
        <v>22</v>
      </c>
      <c r="J41" s="25"/>
      <c r="K41" s="27"/>
      <c r="L41" s="28" t="s">
        <v>12</v>
      </c>
      <c r="M41" s="28"/>
      <c r="N41" s="25"/>
      <c r="O41" s="25"/>
      <c r="P41" s="27"/>
      <c r="Q41" s="25"/>
      <c r="R41" s="25"/>
      <c r="S41" s="25"/>
      <c r="T41" s="52"/>
      <c r="U41" s="27"/>
      <c r="V41" s="28"/>
      <c r="W41" s="25"/>
      <c r="X41" s="28" t="s">
        <v>16</v>
      </c>
      <c r="Y41" s="25"/>
      <c r="Z41" s="27"/>
      <c r="AA41" s="28" t="s">
        <v>12</v>
      </c>
      <c r="AB41" s="28"/>
      <c r="AC41" s="28" t="s">
        <v>26</v>
      </c>
      <c r="AD41" s="28" t="s">
        <v>14</v>
      </c>
      <c r="AE41" s="27"/>
      <c r="AF41" s="25"/>
      <c r="AG41" s="28" t="s">
        <v>19</v>
      </c>
      <c r="AH41" s="25"/>
      <c r="AI41" s="25"/>
      <c r="AJ41" s="33"/>
      <c r="AK41" s="25"/>
      <c r="AL41" s="25"/>
      <c r="AM41" s="28"/>
      <c r="AN41" s="25"/>
      <c r="AO41" s="27"/>
      <c r="AP41" s="28" t="s">
        <v>20</v>
      </c>
      <c r="AQ41" s="69" t="s">
        <v>26</v>
      </c>
      <c r="AR41" s="69"/>
      <c r="AS41" s="25"/>
      <c r="AT41" s="27"/>
      <c r="AU41" s="28" t="s">
        <v>12</v>
      </c>
      <c r="AV41" s="69" t="s">
        <v>16</v>
      </c>
      <c r="AW41" s="93" t="s">
        <v>14</v>
      </c>
      <c r="AX41" s="25"/>
      <c r="AY41" s="27"/>
      <c r="AZ41" s="28" t="s">
        <v>24</v>
      </c>
      <c r="BA41" s="62"/>
      <c r="BB41" s="25"/>
      <c r="BC41" s="25"/>
      <c r="BD41" s="27"/>
      <c r="BE41" s="140" t="s">
        <v>20</v>
      </c>
      <c r="BF41" s="25"/>
      <c r="BG41" s="25"/>
      <c r="BH41" s="140" t="s">
        <v>12</v>
      </c>
      <c r="BI41" s="27"/>
      <c r="BJ41" s="28"/>
      <c r="BK41" s="28"/>
      <c r="BL41" s="25"/>
      <c r="BM41" s="25"/>
      <c r="BN41" s="147" t="s">
        <v>117</v>
      </c>
      <c r="BO41" s="28"/>
      <c r="BQ41" s="25"/>
      <c r="BR41" s="141" t="s">
        <v>15</v>
      </c>
      <c r="BS41" s="46" t="s">
        <v>22</v>
      </c>
      <c r="BT41" s="148" t="s">
        <v>117</v>
      </c>
      <c r="BU41" s="25"/>
      <c r="BV41" s="25" t="s">
        <v>17</v>
      </c>
      <c r="BW41" s="25"/>
      <c r="BX41" s="139" t="s">
        <v>19</v>
      </c>
      <c r="BY41" s="141" t="s">
        <v>14</v>
      </c>
      <c r="BZ41" s="46" t="s">
        <v>26</v>
      </c>
      <c r="CA41" s="32" t="s">
        <v>94</v>
      </c>
      <c r="CB41" s="28" t="s">
        <v>16</v>
      </c>
      <c r="CC41" s="31"/>
      <c r="CD41" s="28" t="s">
        <v>12</v>
      </c>
      <c r="CE41" s="32"/>
      <c r="CF41" s="29"/>
      <c r="CG41" s="146" t="s">
        <v>14</v>
      </c>
      <c r="CH41" s="94"/>
      <c r="CI41" s="32" t="s">
        <v>20</v>
      </c>
      <c r="CJ41" s="73"/>
      <c r="CK41" s="74"/>
      <c r="CL41" s="74"/>
      <c r="CM41" s="27"/>
      <c r="CN41" s="34"/>
      <c r="CO41" s="29"/>
      <c r="CP41" s="37">
        <f t="shared" si="50"/>
        <v>4</v>
      </c>
      <c r="CQ41" s="36">
        <f t="shared" si="51"/>
        <v>1</v>
      </c>
      <c r="CR41" s="37">
        <f t="shared" si="52"/>
        <v>5</v>
      </c>
      <c r="CS41" s="37">
        <f t="shared" si="53"/>
        <v>3</v>
      </c>
      <c r="CT41" s="37">
        <f t="shared" si="54"/>
        <v>1</v>
      </c>
      <c r="CU41" s="37">
        <f t="shared" si="55"/>
        <v>0</v>
      </c>
      <c r="CV41" s="37">
        <f t="shared" si="56"/>
        <v>2</v>
      </c>
      <c r="CW41" s="37">
        <f t="shared" si="57"/>
        <v>3</v>
      </c>
      <c r="CX41" s="37">
        <f t="shared" si="58"/>
        <v>0</v>
      </c>
      <c r="CY41" s="37">
        <f t="shared" si="59"/>
        <v>2</v>
      </c>
      <c r="CZ41" s="37">
        <f t="shared" si="60"/>
        <v>0</v>
      </c>
      <c r="DA41" s="37">
        <f t="shared" si="61"/>
        <v>2</v>
      </c>
      <c r="DB41" s="37">
        <f t="shared" si="62"/>
        <v>0</v>
      </c>
      <c r="DC41" s="37">
        <f t="shared" si="63"/>
        <v>3</v>
      </c>
      <c r="DD41" s="37">
        <f t="shared" si="64"/>
        <v>0</v>
      </c>
      <c r="DE41" s="37">
        <f t="shared" si="65"/>
        <v>0</v>
      </c>
      <c r="DF41" s="37">
        <f t="shared" si="66"/>
        <v>0</v>
      </c>
      <c r="DG41" s="37">
        <f t="shared" si="67"/>
        <v>0</v>
      </c>
      <c r="DH41" s="37">
        <f t="shared" si="68"/>
        <v>0</v>
      </c>
      <c r="DI41" s="37">
        <f t="shared" si="69"/>
        <v>0</v>
      </c>
      <c r="DJ41" s="37">
        <f t="shared" si="70"/>
        <v>0</v>
      </c>
      <c r="DK41" s="37">
        <f t="shared" si="71"/>
        <v>0</v>
      </c>
      <c r="DL41" s="37">
        <f t="shared" si="72"/>
        <v>0</v>
      </c>
      <c r="DM41" s="37">
        <f t="shared" si="72"/>
        <v>0</v>
      </c>
      <c r="DN41" s="38">
        <f t="shared" si="73"/>
        <v>26</v>
      </c>
    </row>
    <row r="42" spans="1:118" ht="20.25" customHeight="1" x14ac:dyDescent="0.25">
      <c r="A42" s="82"/>
      <c r="B42" s="83"/>
      <c r="D42" s="90" t="s">
        <v>98</v>
      </c>
      <c r="E42" s="91"/>
      <c r="F42" s="27"/>
      <c r="G42" s="25"/>
      <c r="H42" s="25"/>
      <c r="I42" s="25"/>
      <c r="J42" s="25"/>
      <c r="K42" s="46" t="s">
        <v>22</v>
      </c>
      <c r="L42" s="28" t="s">
        <v>12</v>
      </c>
      <c r="M42" s="28"/>
      <c r="N42" s="25"/>
      <c r="O42" s="25"/>
      <c r="P42" s="27"/>
      <c r="Q42" s="25"/>
      <c r="R42" s="25"/>
      <c r="S42" s="25"/>
      <c r="T42" s="52"/>
      <c r="U42" s="27"/>
      <c r="V42" s="25"/>
      <c r="W42" s="25"/>
      <c r="X42" s="28" t="s">
        <v>16</v>
      </c>
      <c r="Y42" s="25"/>
      <c r="Z42" s="27"/>
      <c r="AA42" s="28" t="s">
        <v>12</v>
      </c>
      <c r="AB42" s="25"/>
      <c r="AC42" s="25"/>
      <c r="AD42" s="28" t="s">
        <v>26</v>
      </c>
      <c r="AE42" s="46" t="s">
        <v>14</v>
      </c>
      <c r="AF42" s="25"/>
      <c r="AG42" s="25"/>
      <c r="AH42" s="28" t="s">
        <v>19</v>
      </c>
      <c r="AI42" s="25"/>
      <c r="AJ42" s="33"/>
      <c r="AK42" s="25"/>
      <c r="AL42" s="25"/>
      <c r="AM42" s="28" t="s">
        <v>20</v>
      </c>
      <c r="AN42" s="25"/>
      <c r="AO42" s="27"/>
      <c r="AP42" s="28"/>
      <c r="AQ42" s="68"/>
      <c r="AR42" s="69" t="s">
        <v>26</v>
      </c>
      <c r="AS42" s="28" t="s">
        <v>16</v>
      </c>
      <c r="AT42" s="27"/>
      <c r="AU42" s="28" t="s">
        <v>12</v>
      </c>
      <c r="AV42" s="68"/>
      <c r="AW42" s="93" t="s">
        <v>14</v>
      </c>
      <c r="AX42" s="25"/>
      <c r="AY42" s="27"/>
      <c r="AZ42" s="25"/>
      <c r="BA42" s="62"/>
      <c r="BB42" s="28" t="s">
        <v>24</v>
      </c>
      <c r="BC42" s="25"/>
      <c r="BD42" s="27"/>
      <c r="BE42" s="25"/>
      <c r="BF42" s="25"/>
      <c r="BG42" s="140" t="s">
        <v>12</v>
      </c>
      <c r="BH42" s="28" t="s">
        <v>20</v>
      </c>
      <c r="BI42" s="27"/>
      <c r="BJ42" s="28"/>
      <c r="BK42" s="28"/>
      <c r="BL42" s="25"/>
      <c r="BM42" s="25"/>
      <c r="BN42" s="147" t="s">
        <v>117</v>
      </c>
      <c r="BO42" s="25"/>
      <c r="BQ42" s="25"/>
      <c r="BR42" s="141" t="s">
        <v>15</v>
      </c>
      <c r="BS42" s="46" t="s">
        <v>22</v>
      </c>
      <c r="BT42" s="148" t="s">
        <v>117</v>
      </c>
      <c r="BU42" s="25"/>
      <c r="BV42" s="25"/>
      <c r="BW42" s="28" t="s">
        <v>17</v>
      </c>
      <c r="BX42" s="139"/>
      <c r="BY42" s="141" t="s">
        <v>14</v>
      </c>
      <c r="BZ42" s="46" t="s">
        <v>19</v>
      </c>
      <c r="CA42" s="32" t="s">
        <v>94</v>
      </c>
      <c r="CB42" s="28" t="s">
        <v>16</v>
      </c>
      <c r="CC42" s="152" t="s">
        <v>26</v>
      </c>
      <c r="CD42" s="28" t="s">
        <v>12</v>
      </c>
      <c r="CE42" s="29"/>
      <c r="CF42" s="29"/>
      <c r="CG42" s="146" t="s">
        <v>14</v>
      </c>
      <c r="CH42" s="94"/>
      <c r="CI42" s="29"/>
      <c r="CJ42" s="73"/>
      <c r="CK42" s="32" t="s">
        <v>20</v>
      </c>
      <c r="CL42" s="95"/>
      <c r="CM42" s="27"/>
      <c r="CN42" s="34"/>
      <c r="CO42" s="29"/>
      <c r="CP42" s="37">
        <f t="shared" si="50"/>
        <v>4</v>
      </c>
      <c r="CQ42" s="36">
        <f t="shared" si="51"/>
        <v>1</v>
      </c>
      <c r="CR42" s="37">
        <f t="shared" si="52"/>
        <v>5</v>
      </c>
      <c r="CS42" s="37">
        <f t="shared" si="53"/>
        <v>3</v>
      </c>
      <c r="CT42" s="37">
        <f t="shared" si="54"/>
        <v>1</v>
      </c>
      <c r="CU42" s="37">
        <f t="shared" si="55"/>
        <v>0</v>
      </c>
      <c r="CV42" s="37">
        <f t="shared" si="56"/>
        <v>2</v>
      </c>
      <c r="CW42" s="37">
        <f t="shared" si="57"/>
        <v>3</v>
      </c>
      <c r="CX42" s="37">
        <f t="shared" si="58"/>
        <v>0</v>
      </c>
      <c r="CY42" s="37">
        <f t="shared" si="59"/>
        <v>2</v>
      </c>
      <c r="CZ42" s="37">
        <f t="shared" si="60"/>
        <v>0</v>
      </c>
      <c r="DA42" s="37">
        <f t="shared" si="61"/>
        <v>2</v>
      </c>
      <c r="DB42" s="37">
        <f t="shared" si="62"/>
        <v>0</v>
      </c>
      <c r="DC42" s="37">
        <f t="shared" si="63"/>
        <v>3</v>
      </c>
      <c r="DD42" s="37">
        <f t="shared" si="64"/>
        <v>0</v>
      </c>
      <c r="DE42" s="37">
        <f t="shared" si="65"/>
        <v>0</v>
      </c>
      <c r="DF42" s="37">
        <f t="shared" si="66"/>
        <v>0</v>
      </c>
      <c r="DG42" s="37">
        <f t="shared" si="67"/>
        <v>0</v>
      </c>
      <c r="DH42" s="37">
        <f t="shared" si="68"/>
        <v>0</v>
      </c>
      <c r="DI42" s="37">
        <f t="shared" si="69"/>
        <v>0</v>
      </c>
      <c r="DJ42" s="37">
        <f t="shared" si="70"/>
        <v>0</v>
      </c>
      <c r="DK42" s="37">
        <f t="shared" si="71"/>
        <v>0</v>
      </c>
      <c r="DL42" s="37">
        <f t="shared" si="72"/>
        <v>0</v>
      </c>
      <c r="DM42" s="37">
        <f t="shared" si="72"/>
        <v>0</v>
      </c>
      <c r="DN42" s="38">
        <f t="shared" si="73"/>
        <v>26</v>
      </c>
    </row>
    <row r="43" spans="1:118" ht="27" customHeight="1" x14ac:dyDescent="0.25">
      <c r="A43" s="96"/>
      <c r="B43" s="97"/>
      <c r="C43" s="57"/>
      <c r="D43" s="98"/>
      <c r="E43" s="99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33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33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33"/>
      <c r="CD43" s="27"/>
      <c r="CE43" s="27"/>
      <c r="CF43" s="27"/>
      <c r="CG43" s="27"/>
      <c r="CH43" s="33"/>
      <c r="CI43" s="27"/>
      <c r="CJ43" s="27"/>
      <c r="CK43" s="27"/>
      <c r="CL43" s="27"/>
      <c r="CM43" s="27"/>
      <c r="CN43" s="25"/>
      <c r="CO43" s="25"/>
      <c r="CP43" s="65"/>
      <c r="CQ43" s="66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57"/>
    </row>
    <row r="44" spans="1:118" ht="27" customHeight="1" x14ac:dyDescent="0.25">
      <c r="A44" s="82"/>
      <c r="B44" s="83"/>
      <c r="D44" s="90" t="s">
        <v>99</v>
      </c>
      <c r="E44" s="91"/>
      <c r="F44" s="27"/>
      <c r="G44" s="25"/>
      <c r="H44" s="25"/>
      <c r="I44" s="28" t="s">
        <v>12</v>
      </c>
      <c r="J44" s="25"/>
      <c r="K44" s="27"/>
      <c r="L44" s="25"/>
      <c r="M44" s="28" t="s">
        <v>22</v>
      </c>
      <c r="N44" s="25"/>
      <c r="O44" s="25"/>
      <c r="P44" s="27"/>
      <c r="Q44" s="28" t="s">
        <v>14</v>
      </c>
      <c r="R44" s="25"/>
      <c r="S44" s="25"/>
      <c r="T44" s="28" t="s">
        <v>19</v>
      </c>
      <c r="U44" s="27"/>
      <c r="V44" s="25"/>
      <c r="W44" s="25"/>
      <c r="X44" s="25"/>
      <c r="Y44" s="28" t="s">
        <v>16</v>
      </c>
      <c r="Z44" s="28" t="s">
        <v>12</v>
      </c>
      <c r="AA44" s="28" t="s">
        <v>22</v>
      </c>
      <c r="AB44" s="25"/>
      <c r="AC44" s="25"/>
      <c r="AD44" s="25"/>
      <c r="AE44" s="27"/>
      <c r="AF44" s="25"/>
      <c r="AG44" s="28" t="s">
        <v>26</v>
      </c>
      <c r="AH44" s="25"/>
      <c r="AI44" s="25"/>
      <c r="AJ44" s="27"/>
      <c r="AK44" s="28" t="s">
        <v>20</v>
      </c>
      <c r="AL44" s="25"/>
      <c r="AM44" s="25"/>
      <c r="AN44" s="28" t="s">
        <v>14</v>
      </c>
      <c r="AO44" s="27"/>
      <c r="AP44" s="28" t="s">
        <v>16</v>
      </c>
      <c r="AQ44" s="28"/>
      <c r="AR44" s="68"/>
      <c r="AS44" s="28" t="s">
        <v>26</v>
      </c>
      <c r="AT44" s="27"/>
      <c r="AU44" s="68"/>
      <c r="AV44" s="25"/>
      <c r="AW44" s="93"/>
      <c r="AX44" s="25"/>
      <c r="AY44" s="27"/>
      <c r="AZ44" s="100" t="s">
        <v>14</v>
      </c>
      <c r="BA44" s="101" t="s">
        <v>71</v>
      </c>
      <c r="BB44" s="25"/>
      <c r="BC44" s="25"/>
      <c r="BD44" s="27"/>
      <c r="BE44" s="25"/>
      <c r="BF44" s="25"/>
      <c r="BG44" s="28" t="s">
        <v>12</v>
      </c>
      <c r="BH44" s="25"/>
      <c r="BI44" s="46" t="s">
        <v>24</v>
      </c>
      <c r="BJ44" s="25"/>
      <c r="BK44" s="28" t="s">
        <v>16</v>
      </c>
      <c r="BL44" s="25"/>
      <c r="BM44" s="140" t="s">
        <v>22</v>
      </c>
      <c r="BN44" s="27"/>
      <c r="BO44" s="25"/>
      <c r="BP44" s="28" t="s">
        <v>26</v>
      </c>
      <c r="BQ44" s="25"/>
      <c r="BR44" s="156" t="s">
        <v>117</v>
      </c>
      <c r="BS44" s="138" t="s">
        <v>14</v>
      </c>
      <c r="BT44" s="25"/>
      <c r="BU44" s="157" t="s">
        <v>117</v>
      </c>
      <c r="BV44" s="25"/>
      <c r="BW44" s="28" t="s">
        <v>17</v>
      </c>
      <c r="BX44" s="27"/>
      <c r="BY44" s="28" t="s">
        <v>12</v>
      </c>
      <c r="BZ44" s="46" t="s">
        <v>19</v>
      </c>
      <c r="CA44" s="29"/>
      <c r="CB44" s="28" t="s">
        <v>14</v>
      </c>
      <c r="CC44" s="31"/>
      <c r="CD44" s="32" t="s">
        <v>26</v>
      </c>
      <c r="CE44" s="32" t="s">
        <v>25</v>
      </c>
      <c r="CF44" s="155" t="s">
        <v>15</v>
      </c>
      <c r="CG44" s="29"/>
      <c r="CH44" s="94" t="s">
        <v>24</v>
      </c>
      <c r="CI44" s="29"/>
      <c r="CJ44" s="32" t="s">
        <v>22</v>
      </c>
      <c r="CK44" s="29"/>
      <c r="CL44" s="154"/>
      <c r="CM44" s="64"/>
      <c r="CN44" s="25"/>
      <c r="CO44" s="25"/>
      <c r="CP44" s="37">
        <f t="shared" ref="CP44:CP49" si="74">COUNTIF(E44:CO44,"РУС")</f>
        <v>5</v>
      </c>
      <c r="CQ44" s="102">
        <v>1</v>
      </c>
      <c r="CR44" s="37">
        <f t="shared" ref="CR44:CR49" si="75">COUNTIF(E44:CO44,"АЛГ")</f>
        <v>4</v>
      </c>
      <c r="CS44" s="37">
        <f t="shared" ref="CS44:CS49" si="76">COUNTIF(E44:CO44,"ГЕМ")</f>
        <v>3</v>
      </c>
      <c r="CT44" s="37">
        <f t="shared" ref="CT44:CT49" si="77">COUNTIF(E44:CO44,"ВИС")</f>
        <v>1</v>
      </c>
      <c r="CU44" s="37">
        <f t="shared" ref="CU44:CU49" si="78">COUNTIF(E44:CO44,"БИО")</f>
        <v>0</v>
      </c>
      <c r="CV44" s="37">
        <f t="shared" ref="CV44:CV49" si="79">COUNTIF(E44:CO44,"ГЕО")</f>
        <v>2</v>
      </c>
      <c r="CW44" s="37">
        <f t="shared" ref="CW44:CW49" si="80">COUNTIF(E44:CO44,"ИНФ")</f>
        <v>1</v>
      </c>
      <c r="CX44" s="37">
        <f t="shared" ref="CX44:CX49" si="81">COUNTIF(E44:CO44,"ИСТ")</f>
        <v>0</v>
      </c>
      <c r="CY44" s="37">
        <f t="shared" ref="CY44:CY49" si="82">COUNTIF(E44:CO44,"ЛИТ")</f>
        <v>4</v>
      </c>
      <c r="CZ44" s="37">
        <f t="shared" ref="CZ44:CZ49" si="83">COUNTIF(E44:CO44,"ОБЩ")</f>
        <v>0</v>
      </c>
      <c r="DA44" s="37">
        <f t="shared" ref="DA44:DA49" si="84">COUNTIF(E44:CO44,"ФИЗ")</f>
        <v>2</v>
      </c>
      <c r="DB44" s="37">
        <f t="shared" ref="DB44:DB49" si="85">COUNTIF(E44:CO44,"ХИМ")</f>
        <v>1</v>
      </c>
      <c r="DC44" s="37">
        <f t="shared" ref="DC44:DC49" si="86">COUNTIF(E44:CO44,"АНГ")</f>
        <v>4</v>
      </c>
      <c r="DD44" s="37">
        <f t="shared" ref="DD44:DD49" si="87">COUNTIF(E44:CO44,"НЕМ")</f>
        <v>0</v>
      </c>
      <c r="DE44" s="37">
        <f t="shared" ref="DE44:DE49" si="88">COUNTIF(E44:CO44,"ФРА")</f>
        <v>0</v>
      </c>
      <c r="DF44" s="37">
        <f t="shared" ref="DF44:DF49" si="89">COUNTIF(E44:CO44,"ОКР")</f>
        <v>0</v>
      </c>
      <c r="DG44" s="37">
        <f t="shared" ref="DG44:DG49" si="90">COUNTIF(E44:CO44,"ИЗО")</f>
        <v>0</v>
      </c>
      <c r="DH44" s="37">
        <f t="shared" ref="DH44:DH49" si="91">COUNTIF(E44:CO44,"КУБ")</f>
        <v>0</v>
      </c>
      <c r="DI44" s="37">
        <f t="shared" ref="DI44:DI49" si="92">COUNTIF(E44:CO44,"МУЗ")</f>
        <v>0</v>
      </c>
      <c r="DJ44" s="37">
        <f t="shared" ref="DJ44:DJ49" si="93">COUNTIF(E44:CO44,"ОБЗ")</f>
        <v>0</v>
      </c>
      <c r="DK44" s="37">
        <f t="shared" ref="DK44:DK49" si="94">COUNTIF(E44:CO44,"ТЕХ")</f>
        <v>0</v>
      </c>
      <c r="DL44" s="37">
        <f t="shared" ref="DL44:DM49" si="95">COUNTIF(E44:CO44,"ФЗР")</f>
        <v>0</v>
      </c>
      <c r="DM44" s="37">
        <f t="shared" si="95"/>
        <v>0</v>
      </c>
      <c r="DN44" s="38">
        <f t="shared" ref="DN44:DN49" si="96">SUM(CP44:DM44)</f>
        <v>28</v>
      </c>
    </row>
    <row r="45" spans="1:118" ht="18" customHeight="1" x14ac:dyDescent="0.25">
      <c r="A45" s="1"/>
      <c r="B45" s="2"/>
      <c r="D45" s="90" t="s">
        <v>100</v>
      </c>
      <c r="E45" s="91"/>
      <c r="F45" s="27"/>
      <c r="G45" s="25"/>
      <c r="H45" s="25"/>
      <c r="I45" s="28" t="s">
        <v>12</v>
      </c>
      <c r="J45" s="25"/>
      <c r="K45" s="27"/>
      <c r="L45" s="25"/>
      <c r="M45" s="28" t="s">
        <v>22</v>
      </c>
      <c r="N45" s="25"/>
      <c r="O45" s="25"/>
      <c r="P45" s="27"/>
      <c r="Q45" s="25"/>
      <c r="R45" s="25"/>
      <c r="S45" s="28" t="s">
        <v>14</v>
      </c>
      <c r="T45" s="28" t="s">
        <v>19</v>
      </c>
      <c r="U45" s="27"/>
      <c r="V45" s="25"/>
      <c r="W45" s="25"/>
      <c r="X45" s="25"/>
      <c r="Y45" s="28" t="s">
        <v>16</v>
      </c>
      <c r="Z45" s="46" t="s">
        <v>12</v>
      </c>
      <c r="AA45" s="25"/>
      <c r="AB45" s="28" t="s">
        <v>22</v>
      </c>
      <c r="AC45" s="25"/>
      <c r="AD45" s="25"/>
      <c r="AE45" s="46" t="s">
        <v>26</v>
      </c>
      <c r="AF45" s="28"/>
      <c r="AG45" s="28"/>
      <c r="AH45" s="25"/>
      <c r="AI45" s="28" t="s">
        <v>20</v>
      </c>
      <c r="AJ45" s="27"/>
      <c r="AK45" s="25"/>
      <c r="AL45" s="25"/>
      <c r="AM45" s="25"/>
      <c r="AN45" s="25"/>
      <c r="AO45" s="46" t="s">
        <v>14</v>
      </c>
      <c r="AP45" s="103"/>
      <c r="AQ45" s="28" t="s">
        <v>16</v>
      </c>
      <c r="AR45" s="32" t="s">
        <v>26</v>
      </c>
      <c r="AS45" s="28"/>
      <c r="AT45" s="28"/>
      <c r="AU45" s="68"/>
      <c r="AV45" s="25"/>
      <c r="AW45" s="93"/>
      <c r="AX45" s="25"/>
      <c r="AY45" s="27"/>
      <c r="AZ45" s="100" t="s">
        <v>14</v>
      </c>
      <c r="BA45" s="101" t="s">
        <v>71</v>
      </c>
      <c r="BB45" s="28"/>
      <c r="BC45" s="25"/>
      <c r="BD45" s="27"/>
      <c r="BE45" s="25"/>
      <c r="BF45" s="28" t="s">
        <v>12</v>
      </c>
      <c r="BG45" s="25"/>
      <c r="BH45" s="25"/>
      <c r="BI45" s="46" t="s">
        <v>24</v>
      </c>
      <c r="BJ45" s="25"/>
      <c r="BK45" s="28" t="s">
        <v>16</v>
      </c>
      <c r="BL45" s="25"/>
      <c r="BM45" s="140" t="s">
        <v>22</v>
      </c>
      <c r="BN45" s="27"/>
      <c r="BO45" s="25"/>
      <c r="BP45" s="28" t="s">
        <v>26</v>
      </c>
      <c r="BQ45" s="25"/>
      <c r="BR45" s="156" t="s">
        <v>117</v>
      </c>
      <c r="BS45" s="138" t="s">
        <v>14</v>
      </c>
      <c r="BT45" s="25"/>
      <c r="BU45" s="157" t="s">
        <v>117</v>
      </c>
      <c r="BV45" s="25"/>
      <c r="BW45" s="28" t="s">
        <v>17</v>
      </c>
      <c r="BX45" s="27"/>
      <c r="BY45" s="28" t="s">
        <v>12</v>
      </c>
      <c r="BZ45" s="46" t="s">
        <v>19</v>
      </c>
      <c r="CA45" s="29"/>
      <c r="CB45" s="28" t="s">
        <v>26</v>
      </c>
      <c r="CC45" s="32" t="s">
        <v>14</v>
      </c>
      <c r="CD45" s="32"/>
      <c r="CE45" s="32" t="s">
        <v>25</v>
      </c>
      <c r="CF45" s="155" t="s">
        <v>15</v>
      </c>
      <c r="CG45" s="29"/>
      <c r="CH45" s="94" t="s">
        <v>24</v>
      </c>
      <c r="CI45" s="29"/>
      <c r="CJ45" s="32" t="s">
        <v>22</v>
      </c>
      <c r="CK45" s="32"/>
      <c r="CL45" s="154"/>
      <c r="CM45" s="64"/>
      <c r="CN45" s="25"/>
      <c r="CO45" s="25"/>
      <c r="CP45" s="37">
        <f t="shared" si="74"/>
        <v>5</v>
      </c>
      <c r="CQ45" s="102">
        <v>1</v>
      </c>
      <c r="CR45" s="37">
        <f t="shared" si="75"/>
        <v>4</v>
      </c>
      <c r="CS45" s="37">
        <f t="shared" si="76"/>
        <v>3</v>
      </c>
      <c r="CT45" s="37">
        <f t="shared" si="77"/>
        <v>1</v>
      </c>
      <c r="CU45" s="37">
        <f t="shared" si="78"/>
        <v>0</v>
      </c>
      <c r="CV45" s="37">
        <f t="shared" si="79"/>
        <v>2</v>
      </c>
      <c r="CW45" s="37">
        <f t="shared" si="80"/>
        <v>1</v>
      </c>
      <c r="CX45" s="37">
        <f t="shared" si="81"/>
        <v>0</v>
      </c>
      <c r="CY45" s="37">
        <f t="shared" si="82"/>
        <v>4</v>
      </c>
      <c r="CZ45" s="37">
        <f t="shared" si="83"/>
        <v>0</v>
      </c>
      <c r="DA45" s="37">
        <f t="shared" si="84"/>
        <v>2</v>
      </c>
      <c r="DB45" s="37">
        <f t="shared" si="85"/>
        <v>1</v>
      </c>
      <c r="DC45" s="37">
        <f t="shared" si="86"/>
        <v>4</v>
      </c>
      <c r="DD45" s="37">
        <f t="shared" si="87"/>
        <v>0</v>
      </c>
      <c r="DE45" s="37">
        <f t="shared" si="88"/>
        <v>0</v>
      </c>
      <c r="DF45" s="37">
        <f t="shared" si="89"/>
        <v>0</v>
      </c>
      <c r="DG45" s="37">
        <f t="shared" si="90"/>
        <v>0</v>
      </c>
      <c r="DH45" s="37">
        <f t="shared" si="91"/>
        <v>0</v>
      </c>
      <c r="DI45" s="37">
        <f t="shared" si="92"/>
        <v>0</v>
      </c>
      <c r="DJ45" s="37">
        <f t="shared" si="93"/>
        <v>0</v>
      </c>
      <c r="DK45" s="37">
        <f t="shared" si="94"/>
        <v>0</v>
      </c>
      <c r="DL45" s="37">
        <f t="shared" si="95"/>
        <v>0</v>
      </c>
      <c r="DM45" s="37">
        <f t="shared" si="95"/>
        <v>0</v>
      </c>
      <c r="DN45" s="38">
        <f t="shared" si="96"/>
        <v>28</v>
      </c>
    </row>
    <row r="46" spans="1:118" ht="18" customHeight="1" x14ac:dyDescent="0.25">
      <c r="A46" s="1"/>
      <c r="B46" s="2"/>
      <c r="D46" s="90" t="s">
        <v>101</v>
      </c>
      <c r="E46" s="91"/>
      <c r="F46" s="27"/>
      <c r="G46" s="25"/>
      <c r="H46" s="28" t="s">
        <v>12</v>
      </c>
      <c r="I46" s="25"/>
      <c r="J46" s="25"/>
      <c r="K46" s="27"/>
      <c r="L46" s="28" t="s">
        <v>22</v>
      </c>
      <c r="M46" s="25"/>
      <c r="N46" s="25"/>
      <c r="O46" s="25"/>
      <c r="P46" s="27"/>
      <c r="Q46" s="28" t="s">
        <v>14</v>
      </c>
      <c r="R46" s="52"/>
      <c r="S46" s="25"/>
      <c r="T46" s="25"/>
      <c r="U46" s="46" t="s">
        <v>19</v>
      </c>
      <c r="V46" s="25"/>
      <c r="W46" s="52"/>
      <c r="X46" s="28" t="s">
        <v>22</v>
      </c>
      <c r="Y46" s="28" t="s">
        <v>16</v>
      </c>
      <c r="Z46" s="27"/>
      <c r="AA46" s="25"/>
      <c r="AB46" s="25"/>
      <c r="AC46" s="28" t="s">
        <v>12</v>
      </c>
      <c r="AD46" s="25"/>
      <c r="AE46" s="33"/>
      <c r="AF46" s="25"/>
      <c r="AG46" s="28" t="s">
        <v>26</v>
      </c>
      <c r="AH46" s="25"/>
      <c r="AI46" s="28" t="s">
        <v>20</v>
      </c>
      <c r="AJ46" s="27"/>
      <c r="AK46" s="25"/>
      <c r="AL46" s="25"/>
      <c r="AM46" s="25"/>
      <c r="AN46" s="25"/>
      <c r="AO46" s="46" t="s">
        <v>14</v>
      </c>
      <c r="AP46" s="28" t="s">
        <v>16</v>
      </c>
      <c r="AQ46" s="52"/>
      <c r="AR46" s="28"/>
      <c r="AS46" s="28" t="s">
        <v>26</v>
      </c>
      <c r="AT46" s="27"/>
      <c r="AU46" s="68"/>
      <c r="AV46" s="25"/>
      <c r="AW46" s="93"/>
      <c r="AX46" s="25"/>
      <c r="AY46" s="27"/>
      <c r="AZ46" s="100" t="s">
        <v>14</v>
      </c>
      <c r="BA46" s="101" t="s">
        <v>71</v>
      </c>
      <c r="BB46" s="25"/>
      <c r="BC46" s="25"/>
      <c r="BD46" s="27"/>
      <c r="BE46" s="28" t="s">
        <v>12</v>
      </c>
      <c r="BF46" s="25"/>
      <c r="BG46" s="25"/>
      <c r="BH46" s="28" t="s">
        <v>24</v>
      </c>
      <c r="BI46" s="27"/>
      <c r="BJ46" s="25"/>
      <c r="BK46" s="28" t="s">
        <v>16</v>
      </c>
      <c r="BL46" s="25"/>
      <c r="BM46" s="25"/>
      <c r="BN46" s="27"/>
      <c r="BO46" s="25"/>
      <c r="BP46" s="28" t="s">
        <v>22</v>
      </c>
      <c r="BQ46" s="28" t="s">
        <v>26</v>
      </c>
      <c r="BR46" s="156" t="s">
        <v>117</v>
      </c>
      <c r="BS46" s="138" t="s">
        <v>14</v>
      </c>
      <c r="BT46" s="25"/>
      <c r="BU46" s="157" t="s">
        <v>117</v>
      </c>
      <c r="BV46" s="25"/>
      <c r="BW46" s="28" t="s">
        <v>17</v>
      </c>
      <c r="BX46" s="27"/>
      <c r="BY46" s="25" t="s">
        <v>12</v>
      </c>
      <c r="BZ46" s="27"/>
      <c r="CA46" s="32" t="s">
        <v>19</v>
      </c>
      <c r="CB46" s="28" t="s">
        <v>14</v>
      </c>
      <c r="CC46" s="31"/>
      <c r="CD46" s="32" t="s">
        <v>26</v>
      </c>
      <c r="CE46" s="32" t="s">
        <v>25</v>
      </c>
      <c r="CF46" s="155" t="s">
        <v>15</v>
      </c>
      <c r="CG46" s="32" t="s">
        <v>24</v>
      </c>
      <c r="CH46" s="104"/>
      <c r="CI46" s="105"/>
      <c r="CJ46" s="74"/>
      <c r="CK46" s="32" t="s">
        <v>22</v>
      </c>
      <c r="CL46" s="154"/>
      <c r="CM46" s="64"/>
      <c r="CN46" s="25"/>
      <c r="CO46" s="25"/>
      <c r="CP46" s="37">
        <f t="shared" si="74"/>
        <v>5</v>
      </c>
      <c r="CQ46" s="102">
        <v>1</v>
      </c>
      <c r="CR46" s="37">
        <f t="shared" si="75"/>
        <v>4</v>
      </c>
      <c r="CS46" s="37">
        <f t="shared" si="76"/>
        <v>3</v>
      </c>
      <c r="CT46" s="37">
        <f t="shared" si="77"/>
        <v>1</v>
      </c>
      <c r="CU46" s="37">
        <f t="shared" si="78"/>
        <v>0</v>
      </c>
      <c r="CV46" s="37">
        <f t="shared" si="79"/>
        <v>2</v>
      </c>
      <c r="CW46" s="37">
        <f t="shared" si="80"/>
        <v>1</v>
      </c>
      <c r="CX46" s="37">
        <f t="shared" si="81"/>
        <v>0</v>
      </c>
      <c r="CY46" s="37">
        <f t="shared" si="82"/>
        <v>4</v>
      </c>
      <c r="CZ46" s="37">
        <f t="shared" si="83"/>
        <v>0</v>
      </c>
      <c r="DA46" s="37">
        <f t="shared" si="84"/>
        <v>2</v>
      </c>
      <c r="DB46" s="37">
        <f t="shared" si="85"/>
        <v>1</v>
      </c>
      <c r="DC46" s="37">
        <f t="shared" si="86"/>
        <v>4</v>
      </c>
      <c r="DD46" s="37">
        <f t="shared" si="87"/>
        <v>0</v>
      </c>
      <c r="DE46" s="37">
        <f t="shared" si="88"/>
        <v>0</v>
      </c>
      <c r="DF46" s="37">
        <f t="shared" si="89"/>
        <v>0</v>
      </c>
      <c r="DG46" s="37">
        <f t="shared" si="90"/>
        <v>0</v>
      </c>
      <c r="DH46" s="37">
        <f t="shared" si="91"/>
        <v>0</v>
      </c>
      <c r="DI46" s="37">
        <f t="shared" si="92"/>
        <v>0</v>
      </c>
      <c r="DJ46" s="37">
        <f t="shared" si="93"/>
        <v>0</v>
      </c>
      <c r="DK46" s="37">
        <f t="shared" si="94"/>
        <v>0</v>
      </c>
      <c r="DL46" s="37">
        <f t="shared" si="95"/>
        <v>0</v>
      </c>
      <c r="DM46" s="37">
        <f t="shared" si="95"/>
        <v>0</v>
      </c>
      <c r="DN46" s="38">
        <f t="shared" si="96"/>
        <v>28</v>
      </c>
    </row>
    <row r="47" spans="1:118" ht="18" customHeight="1" x14ac:dyDescent="0.25">
      <c r="A47" s="1"/>
      <c r="B47" s="1"/>
      <c r="D47" s="106" t="s">
        <v>102</v>
      </c>
      <c r="E47" s="91"/>
      <c r="F47" s="27"/>
      <c r="G47" s="25"/>
      <c r="H47" s="28" t="s">
        <v>12</v>
      </c>
      <c r="I47" s="25"/>
      <c r="J47" s="25"/>
      <c r="K47" s="27"/>
      <c r="L47" s="28" t="s">
        <v>22</v>
      </c>
      <c r="M47" s="25"/>
      <c r="N47" s="25"/>
      <c r="O47" s="25"/>
      <c r="P47" s="27"/>
      <c r="Q47" s="28" t="s">
        <v>14</v>
      </c>
      <c r="R47" s="52"/>
      <c r="S47" s="25"/>
      <c r="T47" s="28" t="s">
        <v>19</v>
      </c>
      <c r="U47" s="27"/>
      <c r="V47" s="25"/>
      <c r="W47" s="52"/>
      <c r="X47" s="28" t="s">
        <v>22</v>
      </c>
      <c r="Y47" s="28" t="s">
        <v>16</v>
      </c>
      <c r="Z47" s="27"/>
      <c r="AA47" s="25"/>
      <c r="AB47" s="25"/>
      <c r="AC47" s="28" t="s">
        <v>12</v>
      </c>
      <c r="AD47" s="25"/>
      <c r="AE47" s="33"/>
      <c r="AF47" s="25"/>
      <c r="AG47" s="28" t="s">
        <v>26</v>
      </c>
      <c r="AH47" s="25"/>
      <c r="AI47" s="25"/>
      <c r="AJ47" s="27"/>
      <c r="AK47" s="28" t="s">
        <v>20</v>
      </c>
      <c r="AL47" s="25"/>
      <c r="AM47" s="25"/>
      <c r="AN47" s="25"/>
      <c r="AO47" s="46" t="s">
        <v>14</v>
      </c>
      <c r="AP47" s="28" t="s">
        <v>16</v>
      </c>
      <c r="AQ47" s="52"/>
      <c r="AR47" s="28"/>
      <c r="AS47" s="28" t="s">
        <v>26</v>
      </c>
      <c r="AT47" s="27"/>
      <c r="AU47" s="68"/>
      <c r="AV47" s="28"/>
      <c r="AW47" s="93"/>
      <c r="AX47" s="28"/>
      <c r="AY47" s="27"/>
      <c r="AZ47" s="100" t="s">
        <v>14</v>
      </c>
      <c r="BA47" s="101" t="s">
        <v>71</v>
      </c>
      <c r="BB47" s="25"/>
      <c r="BC47" s="25"/>
      <c r="BD47" s="27"/>
      <c r="BE47" s="25"/>
      <c r="BF47" s="28" t="s">
        <v>12</v>
      </c>
      <c r="BG47" s="25"/>
      <c r="BH47" s="25"/>
      <c r="BI47" s="46" t="s">
        <v>24</v>
      </c>
      <c r="BJ47" s="25"/>
      <c r="BK47" s="25"/>
      <c r="BL47" s="25"/>
      <c r="BM47" s="25" t="s">
        <v>16</v>
      </c>
      <c r="BN47" s="27"/>
      <c r="BO47" s="25"/>
      <c r="BP47" s="28" t="s">
        <v>22</v>
      </c>
      <c r="BQ47" s="28" t="s">
        <v>26</v>
      </c>
      <c r="BR47" s="156" t="s">
        <v>117</v>
      </c>
      <c r="BS47" s="138" t="s">
        <v>14</v>
      </c>
      <c r="BT47" s="25"/>
      <c r="BU47" s="148" t="s">
        <v>117</v>
      </c>
      <c r="BV47" s="25"/>
      <c r="BW47" s="28"/>
      <c r="BX47" s="46"/>
      <c r="BY47" s="28" t="s">
        <v>19</v>
      </c>
      <c r="BZ47" s="46" t="s">
        <v>17</v>
      </c>
      <c r="CA47" s="29"/>
      <c r="CB47" s="28" t="s">
        <v>14</v>
      </c>
      <c r="CC47" s="95" t="s">
        <v>12</v>
      </c>
      <c r="CD47" s="32" t="s">
        <v>26</v>
      </c>
      <c r="CE47" s="29"/>
      <c r="CF47" s="155" t="s">
        <v>15</v>
      </c>
      <c r="CG47" s="32" t="s">
        <v>25</v>
      </c>
      <c r="CH47" s="94" t="s">
        <v>24</v>
      </c>
      <c r="CI47" s="105"/>
      <c r="CJ47" s="74"/>
      <c r="CK47" s="32" t="s">
        <v>22</v>
      </c>
      <c r="CL47" s="154"/>
      <c r="CM47" s="107"/>
      <c r="CN47" s="25"/>
      <c r="CO47" s="25"/>
      <c r="CP47" s="37">
        <f t="shared" si="74"/>
        <v>5</v>
      </c>
      <c r="CQ47" s="102">
        <v>1</v>
      </c>
      <c r="CR47" s="37">
        <f t="shared" si="75"/>
        <v>4</v>
      </c>
      <c r="CS47" s="37">
        <f t="shared" si="76"/>
        <v>3</v>
      </c>
      <c r="CT47" s="37">
        <f t="shared" si="77"/>
        <v>1</v>
      </c>
      <c r="CU47" s="37">
        <f t="shared" si="78"/>
        <v>0</v>
      </c>
      <c r="CV47" s="37">
        <f t="shared" si="79"/>
        <v>2</v>
      </c>
      <c r="CW47" s="37">
        <f t="shared" si="80"/>
        <v>1</v>
      </c>
      <c r="CX47" s="37">
        <f t="shared" si="81"/>
        <v>0</v>
      </c>
      <c r="CY47" s="37">
        <f t="shared" si="82"/>
        <v>4</v>
      </c>
      <c r="CZ47" s="37">
        <f t="shared" si="83"/>
        <v>0</v>
      </c>
      <c r="DA47" s="37">
        <f t="shared" si="84"/>
        <v>2</v>
      </c>
      <c r="DB47" s="37">
        <f t="shared" si="85"/>
        <v>1</v>
      </c>
      <c r="DC47" s="37">
        <f t="shared" si="86"/>
        <v>4</v>
      </c>
      <c r="DD47" s="37">
        <f t="shared" si="87"/>
        <v>0</v>
      </c>
      <c r="DE47" s="37">
        <f t="shared" si="88"/>
        <v>0</v>
      </c>
      <c r="DF47" s="37">
        <f t="shared" si="89"/>
        <v>0</v>
      </c>
      <c r="DG47" s="37">
        <f t="shared" si="90"/>
        <v>0</v>
      </c>
      <c r="DH47" s="37">
        <f t="shared" si="91"/>
        <v>0</v>
      </c>
      <c r="DI47" s="37">
        <f t="shared" si="92"/>
        <v>0</v>
      </c>
      <c r="DJ47" s="37">
        <f t="shared" si="93"/>
        <v>0</v>
      </c>
      <c r="DK47" s="37">
        <f t="shared" si="94"/>
        <v>0</v>
      </c>
      <c r="DL47" s="37">
        <f t="shared" si="95"/>
        <v>0</v>
      </c>
      <c r="DM47" s="37">
        <f t="shared" si="95"/>
        <v>0</v>
      </c>
      <c r="DN47" s="38">
        <f t="shared" si="96"/>
        <v>28</v>
      </c>
    </row>
    <row r="48" spans="1:118" ht="18" customHeight="1" x14ac:dyDescent="0.25">
      <c r="A48" s="1"/>
      <c r="B48" s="1"/>
      <c r="D48" s="106" t="s">
        <v>103</v>
      </c>
      <c r="E48" s="91"/>
      <c r="F48" s="27"/>
      <c r="G48" s="25"/>
      <c r="H48" s="28" t="s">
        <v>12</v>
      </c>
      <c r="I48" s="25"/>
      <c r="J48" s="25"/>
      <c r="K48" s="27"/>
      <c r="L48" s="28" t="s">
        <v>22</v>
      </c>
      <c r="M48" s="25"/>
      <c r="N48" s="25"/>
      <c r="O48" s="25"/>
      <c r="P48" s="27"/>
      <c r="Q48" s="28" t="s">
        <v>14</v>
      </c>
      <c r="R48" s="52"/>
      <c r="S48" s="25"/>
      <c r="T48" s="28" t="s">
        <v>19</v>
      </c>
      <c r="U48" s="27"/>
      <c r="V48" s="25"/>
      <c r="W48" s="52"/>
      <c r="X48" s="28" t="s">
        <v>22</v>
      </c>
      <c r="Y48" s="28" t="s">
        <v>16</v>
      </c>
      <c r="Z48" s="27"/>
      <c r="AA48" s="25"/>
      <c r="AB48" s="25"/>
      <c r="AC48" s="28" t="s">
        <v>12</v>
      </c>
      <c r="AD48" s="25"/>
      <c r="AE48" s="33"/>
      <c r="AF48" s="25"/>
      <c r="AG48" s="28" t="s">
        <v>26</v>
      </c>
      <c r="AH48" s="25"/>
      <c r="AI48" s="28" t="s">
        <v>20</v>
      </c>
      <c r="AJ48" s="27"/>
      <c r="AK48" s="25"/>
      <c r="AL48" s="25"/>
      <c r="AM48" s="25"/>
      <c r="AN48" s="25"/>
      <c r="AO48" s="46" t="s">
        <v>14</v>
      </c>
      <c r="AP48" s="28" t="s">
        <v>16</v>
      </c>
      <c r="AQ48" s="52"/>
      <c r="AR48" s="28"/>
      <c r="AS48" s="28" t="s">
        <v>26</v>
      </c>
      <c r="AT48" s="27"/>
      <c r="AU48" s="68"/>
      <c r="AV48" s="25"/>
      <c r="AW48" s="93"/>
      <c r="AX48" s="25"/>
      <c r="AY48" s="27"/>
      <c r="AZ48" s="100" t="s">
        <v>14</v>
      </c>
      <c r="BA48" s="101" t="s">
        <v>71</v>
      </c>
      <c r="BB48" s="25"/>
      <c r="BC48" s="25"/>
      <c r="BD48" s="27"/>
      <c r="BE48" s="28" t="s">
        <v>12</v>
      </c>
      <c r="BF48" s="25"/>
      <c r="BG48" s="25"/>
      <c r="BH48" s="28" t="s">
        <v>24</v>
      </c>
      <c r="BI48" s="27"/>
      <c r="BJ48" s="25"/>
      <c r="BK48" s="25"/>
      <c r="BL48" s="28" t="s">
        <v>16</v>
      </c>
      <c r="BM48" s="25"/>
      <c r="BN48" s="27"/>
      <c r="BO48" s="25"/>
      <c r="BP48" s="28" t="s">
        <v>22</v>
      </c>
      <c r="BQ48" s="28" t="s">
        <v>26</v>
      </c>
      <c r="BR48" s="156" t="s">
        <v>117</v>
      </c>
      <c r="BS48" s="138" t="s">
        <v>14</v>
      </c>
      <c r="BT48" s="25"/>
      <c r="BU48" s="148" t="s">
        <v>117</v>
      </c>
      <c r="BW48" s="28"/>
      <c r="BX48" s="46" t="s">
        <v>17</v>
      </c>
      <c r="BY48" s="25" t="s">
        <v>12</v>
      </c>
      <c r="BZ48" s="46" t="s">
        <v>19</v>
      </c>
      <c r="CA48" s="29"/>
      <c r="CB48" s="28" t="s">
        <v>14</v>
      </c>
      <c r="CC48" s="31"/>
      <c r="CD48" s="32" t="s">
        <v>26</v>
      </c>
      <c r="CE48" s="32" t="s">
        <v>25</v>
      </c>
      <c r="CF48" s="155" t="s">
        <v>15</v>
      </c>
      <c r="CG48" s="32" t="s">
        <v>24</v>
      </c>
      <c r="CH48" s="104"/>
      <c r="CI48" s="105"/>
      <c r="CJ48" s="74"/>
      <c r="CK48" s="32" t="s">
        <v>22</v>
      </c>
      <c r="CL48" s="154"/>
      <c r="CM48" s="64"/>
      <c r="CN48" s="25"/>
      <c r="CO48" s="25"/>
      <c r="CP48" s="37">
        <f t="shared" si="74"/>
        <v>5</v>
      </c>
      <c r="CQ48" s="102">
        <v>1</v>
      </c>
      <c r="CR48" s="37">
        <f t="shared" si="75"/>
        <v>4</v>
      </c>
      <c r="CS48" s="37">
        <f t="shared" si="76"/>
        <v>3</v>
      </c>
      <c r="CT48" s="37">
        <f t="shared" si="77"/>
        <v>1</v>
      </c>
      <c r="CU48" s="37">
        <f t="shared" si="78"/>
        <v>0</v>
      </c>
      <c r="CV48" s="37">
        <f t="shared" si="79"/>
        <v>2</v>
      </c>
      <c r="CW48" s="37">
        <f t="shared" si="80"/>
        <v>1</v>
      </c>
      <c r="CX48" s="37">
        <f t="shared" si="81"/>
        <v>0</v>
      </c>
      <c r="CY48" s="37">
        <f t="shared" si="82"/>
        <v>4</v>
      </c>
      <c r="CZ48" s="37">
        <f t="shared" si="83"/>
        <v>0</v>
      </c>
      <c r="DA48" s="37">
        <f t="shared" si="84"/>
        <v>2</v>
      </c>
      <c r="DB48" s="37">
        <f t="shared" si="85"/>
        <v>1</v>
      </c>
      <c r="DC48" s="37">
        <f t="shared" si="86"/>
        <v>4</v>
      </c>
      <c r="DD48" s="37">
        <f t="shared" si="87"/>
        <v>0</v>
      </c>
      <c r="DE48" s="37">
        <f t="shared" si="88"/>
        <v>0</v>
      </c>
      <c r="DF48" s="37">
        <f t="shared" si="89"/>
        <v>0</v>
      </c>
      <c r="DG48" s="37">
        <f t="shared" si="90"/>
        <v>0</v>
      </c>
      <c r="DH48" s="37">
        <f t="shared" si="91"/>
        <v>0</v>
      </c>
      <c r="DI48" s="37">
        <f t="shared" si="92"/>
        <v>0</v>
      </c>
      <c r="DJ48" s="37">
        <f t="shared" si="93"/>
        <v>0</v>
      </c>
      <c r="DK48" s="37">
        <f t="shared" si="94"/>
        <v>0</v>
      </c>
      <c r="DL48" s="37">
        <f t="shared" si="95"/>
        <v>0</v>
      </c>
      <c r="DM48" s="37">
        <f t="shared" si="95"/>
        <v>0</v>
      </c>
      <c r="DN48" s="38">
        <f t="shared" si="96"/>
        <v>28</v>
      </c>
    </row>
    <row r="49" spans="1:118" ht="18" customHeight="1" x14ac:dyDescent="0.25">
      <c r="A49" s="108"/>
      <c r="B49" s="108"/>
      <c r="C49" s="57"/>
      <c r="D49" s="109"/>
      <c r="E49" s="99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33"/>
      <c r="S49" s="27"/>
      <c r="T49" s="27"/>
      <c r="U49" s="27"/>
      <c r="V49" s="27"/>
      <c r="W49" s="33"/>
      <c r="X49" s="27"/>
      <c r="Y49" s="27"/>
      <c r="Z49" s="27"/>
      <c r="AA49" s="27"/>
      <c r="AB49" s="27"/>
      <c r="AC49" s="27"/>
      <c r="AD49" s="27"/>
      <c r="AE49" s="33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59"/>
      <c r="AQ49" s="33"/>
      <c r="AR49" s="59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33"/>
      <c r="CD49" s="27"/>
      <c r="CE49" s="27"/>
      <c r="CF49" s="27"/>
      <c r="CG49" s="27"/>
      <c r="CH49" s="33"/>
      <c r="CI49" s="110"/>
      <c r="CJ49" s="27"/>
      <c r="CK49" s="59"/>
      <c r="CL49" s="110"/>
      <c r="CM49" s="64"/>
      <c r="CN49" s="25"/>
      <c r="CO49" s="25"/>
      <c r="CP49" s="65">
        <f t="shared" si="74"/>
        <v>0</v>
      </c>
      <c r="CQ49" s="66">
        <f>COUNTIF(E49:CO49,"МАТ")</f>
        <v>0</v>
      </c>
      <c r="CR49" s="65">
        <f t="shared" si="75"/>
        <v>0</v>
      </c>
      <c r="CS49" s="65">
        <f t="shared" si="76"/>
        <v>0</v>
      </c>
      <c r="CT49" s="65">
        <f t="shared" si="77"/>
        <v>0</v>
      </c>
      <c r="CU49" s="65">
        <f t="shared" si="78"/>
        <v>0</v>
      </c>
      <c r="CV49" s="65">
        <f t="shared" si="79"/>
        <v>0</v>
      </c>
      <c r="CW49" s="65">
        <f t="shared" si="80"/>
        <v>0</v>
      </c>
      <c r="CX49" s="65">
        <f t="shared" si="81"/>
        <v>0</v>
      </c>
      <c r="CY49" s="65">
        <f t="shared" si="82"/>
        <v>0</v>
      </c>
      <c r="CZ49" s="65">
        <f t="shared" si="83"/>
        <v>0</v>
      </c>
      <c r="DA49" s="65">
        <f t="shared" si="84"/>
        <v>0</v>
      </c>
      <c r="DB49" s="65">
        <f t="shared" si="85"/>
        <v>0</v>
      </c>
      <c r="DC49" s="65">
        <f t="shared" si="86"/>
        <v>0</v>
      </c>
      <c r="DD49" s="65">
        <f t="shared" si="87"/>
        <v>0</v>
      </c>
      <c r="DE49" s="65">
        <f t="shared" si="88"/>
        <v>0</v>
      </c>
      <c r="DF49" s="65">
        <f t="shared" si="89"/>
        <v>0</v>
      </c>
      <c r="DG49" s="65">
        <f t="shared" si="90"/>
        <v>0</v>
      </c>
      <c r="DH49" s="65">
        <f t="shared" si="91"/>
        <v>0</v>
      </c>
      <c r="DI49" s="65">
        <f t="shared" si="92"/>
        <v>0</v>
      </c>
      <c r="DJ49" s="65">
        <f t="shared" si="93"/>
        <v>0</v>
      </c>
      <c r="DK49" s="65">
        <f t="shared" si="94"/>
        <v>0</v>
      </c>
      <c r="DL49" s="65">
        <f t="shared" si="95"/>
        <v>0</v>
      </c>
      <c r="DM49" s="65">
        <f t="shared" si="95"/>
        <v>0</v>
      </c>
      <c r="DN49" s="57">
        <f t="shared" si="96"/>
        <v>0</v>
      </c>
    </row>
    <row r="50" spans="1:118" ht="18" customHeight="1" x14ac:dyDescent="0.25">
      <c r="A50" s="108"/>
      <c r="B50" s="108"/>
      <c r="C50" s="57"/>
      <c r="D50" s="109"/>
      <c r="E50" s="9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33"/>
      <c r="S50" s="27"/>
      <c r="T50" s="27"/>
      <c r="U50" s="27"/>
      <c r="V50" s="27"/>
      <c r="W50" s="33"/>
      <c r="X50" s="27"/>
      <c r="Y50" s="27"/>
      <c r="Z50" s="27"/>
      <c r="AA50" s="27"/>
      <c r="AB50" s="27"/>
      <c r="AC50" s="27"/>
      <c r="AD50" s="111"/>
      <c r="AE50" s="33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33"/>
      <c r="CD50" s="27"/>
      <c r="CE50" s="27"/>
      <c r="CF50" s="27"/>
      <c r="CG50" s="27"/>
      <c r="CH50" s="33"/>
      <c r="CI50" s="110"/>
      <c r="CJ50" s="27"/>
      <c r="CK50" s="27"/>
      <c r="CL50" s="110"/>
      <c r="CM50" s="27"/>
      <c r="CN50" s="25"/>
      <c r="CO50" s="25"/>
      <c r="CP50" s="65"/>
      <c r="CQ50" s="66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89"/>
      <c r="DN50" s="57"/>
    </row>
    <row r="51" spans="1:118" ht="18" customHeight="1" x14ac:dyDescent="0.25">
      <c r="A51" s="1"/>
      <c r="B51" s="1"/>
      <c r="D51" s="90" t="s">
        <v>104</v>
      </c>
      <c r="E51" s="91"/>
      <c r="F51" s="46"/>
      <c r="G51" s="28" t="s">
        <v>24</v>
      </c>
      <c r="H51" s="25" t="s">
        <v>22</v>
      </c>
      <c r="I51" s="25"/>
      <c r="J51" s="25"/>
      <c r="K51" s="27"/>
      <c r="L51" s="25"/>
      <c r="M51" s="28" t="s">
        <v>12</v>
      </c>
      <c r="N51" s="25"/>
      <c r="O51" s="25"/>
      <c r="P51" s="27"/>
      <c r="Q51" s="25"/>
      <c r="R51" s="52"/>
      <c r="S51" s="25"/>
      <c r="T51" s="25"/>
      <c r="U51" s="27"/>
      <c r="V51" s="28"/>
      <c r="W51" s="25" t="s">
        <v>22</v>
      </c>
      <c r="X51" s="28" t="s">
        <v>16</v>
      </c>
      <c r="Y51" s="25"/>
      <c r="Z51" s="27"/>
      <c r="AA51" s="25"/>
      <c r="AB51" s="25"/>
      <c r="AC51" s="112" t="s">
        <v>119</v>
      </c>
      <c r="AD51" s="113" t="s">
        <v>12</v>
      </c>
      <c r="AE51" s="33"/>
      <c r="AF51" s="28" t="s">
        <v>25</v>
      </c>
      <c r="AG51" s="25"/>
      <c r="AH51" s="25"/>
      <c r="AI51" s="25"/>
      <c r="AJ51" s="46" t="s">
        <v>26</v>
      </c>
      <c r="AK51" s="28" t="s">
        <v>14</v>
      </c>
      <c r="AL51" s="25"/>
      <c r="AM51" s="25"/>
      <c r="AN51" s="25"/>
      <c r="AO51" s="27"/>
      <c r="AP51" s="25"/>
      <c r="AQ51" s="68"/>
      <c r="AR51" s="52"/>
      <c r="AS51" s="68"/>
      <c r="AT51" s="27"/>
      <c r="AU51" s="28" t="s">
        <v>24</v>
      </c>
      <c r="AV51" s="28" t="s">
        <v>16</v>
      </c>
      <c r="AW51" s="93" t="s">
        <v>14</v>
      </c>
      <c r="AX51" s="25" t="s">
        <v>22</v>
      </c>
      <c r="AY51" s="27"/>
      <c r="AZ51" s="25"/>
      <c r="BA51" s="62" t="s">
        <v>71</v>
      </c>
      <c r="BB51" s="25"/>
      <c r="BC51" s="28" t="s">
        <v>19</v>
      </c>
      <c r="BD51" s="46" t="s">
        <v>26</v>
      </c>
      <c r="BE51" s="25"/>
      <c r="BF51" s="25"/>
      <c r="BG51" s="25"/>
      <c r="BH51" s="28" t="s">
        <v>12</v>
      </c>
      <c r="BI51" s="27"/>
      <c r="BJ51" s="25"/>
      <c r="BK51" s="25"/>
      <c r="BL51" s="25"/>
      <c r="BM51" s="25"/>
      <c r="BN51" s="27"/>
      <c r="BO51" s="25"/>
      <c r="BP51" s="25"/>
      <c r="BQ51" s="25"/>
      <c r="BR51" s="25"/>
      <c r="BS51" s="110"/>
      <c r="BT51" s="28" t="s">
        <v>26</v>
      </c>
      <c r="BU51" s="25" t="s">
        <v>22</v>
      </c>
      <c r="BV51" s="28" t="s">
        <v>12</v>
      </c>
      <c r="BW51" s="28" t="s">
        <v>19</v>
      </c>
      <c r="BX51" s="27"/>
      <c r="BY51" s="25" t="s">
        <v>20</v>
      </c>
      <c r="BZ51" s="27"/>
      <c r="CA51" s="32" t="s">
        <v>25</v>
      </c>
      <c r="CB51" s="25"/>
      <c r="CC51" s="31"/>
      <c r="CD51" s="32" t="s">
        <v>24</v>
      </c>
      <c r="CE51" s="32" t="s">
        <v>20</v>
      </c>
      <c r="CF51" s="29"/>
      <c r="CG51" s="32" t="s">
        <v>14</v>
      </c>
      <c r="CH51" s="104"/>
      <c r="CI51" s="105"/>
      <c r="CJ51" s="29"/>
      <c r="CK51" s="74"/>
      <c r="CL51" s="105"/>
      <c r="CM51" s="64"/>
      <c r="CN51" s="34"/>
      <c r="CO51" s="29"/>
      <c r="CP51" s="37">
        <f>COUNTIF(E51:CO51,"РУС")</f>
        <v>3</v>
      </c>
      <c r="CQ51" s="36">
        <f>COUNTIF(E51:CO51,"МАТ")</f>
        <v>0</v>
      </c>
      <c r="CR51" s="37">
        <f>COUNTIF(E51:CO51,"АЛГ")</f>
        <v>4</v>
      </c>
      <c r="CS51" s="37">
        <f>COUNTIF(E51:CO51,"ГЕМ")</f>
        <v>2</v>
      </c>
      <c r="CT51" s="37">
        <f>COUNTIF(E51:CO51,"ВИС")</f>
        <v>0</v>
      </c>
      <c r="CU51" s="37">
        <f>COUNTIF(E51:CO51,"БИО")</f>
        <v>0</v>
      </c>
      <c r="CV51" s="37">
        <f>COUNTIF(E51:CO51,"ГЕО")</f>
        <v>2</v>
      </c>
      <c r="CW51" s="37">
        <f>COUNTIF(E51:CO51,"ИНФ")</f>
        <v>2</v>
      </c>
      <c r="CX51" s="37">
        <f>COUNTIF(E51:CO51,"ИСТ")</f>
        <v>0</v>
      </c>
      <c r="CY51" s="37">
        <f>COUNTIF(E51:CO51,"ЛИТ")</f>
        <v>4</v>
      </c>
      <c r="CZ51" s="37">
        <f>COUNTIF(E51:CO51,"ОБЩ")</f>
        <v>0</v>
      </c>
      <c r="DA51" s="37">
        <f>COUNTIF(E51:CO51,"ФИЗ")</f>
        <v>3</v>
      </c>
      <c r="DB51" s="37">
        <f>COUNTIF(E51:CO51,"ХИМ")</f>
        <v>2</v>
      </c>
      <c r="DC51" s="37">
        <f>COUNTIF(E51:CO51,"АНГ")</f>
        <v>3</v>
      </c>
      <c r="DD51" s="37">
        <f>COUNTIF(E51:CO51,"НЕМ")</f>
        <v>0</v>
      </c>
      <c r="DE51" s="37">
        <f>COUNTIF(E51:CO51,"ФРА")</f>
        <v>0</v>
      </c>
      <c r="DF51" s="37">
        <f>COUNTIF(E51:CO51,"ОКР")</f>
        <v>0</v>
      </c>
      <c r="DG51" s="37">
        <f>COUNTIF(E51:CO51,"ИЗО")</f>
        <v>0</v>
      </c>
      <c r="DH51" s="37">
        <f>COUNTIF(E51:CO51,"КУБ")</f>
        <v>0</v>
      </c>
      <c r="DI51" s="37">
        <f>COUNTIF(E51:CO51,"МУЗ")</f>
        <v>0</v>
      </c>
      <c r="DJ51" s="37">
        <f>COUNTIF(E51:CO51,"ОБЗ")</f>
        <v>0</v>
      </c>
      <c r="DK51" s="37">
        <f>COUNTIF(E51:CO51,"ТЕХ")</f>
        <v>0</v>
      </c>
      <c r="DL51" s="37">
        <f t="shared" ref="DL51:DM55" si="97">COUNTIF(E51:CO51,"ФЗР")</f>
        <v>0</v>
      </c>
      <c r="DM51" s="37">
        <f t="shared" si="97"/>
        <v>0</v>
      </c>
      <c r="DN51" s="38">
        <f t="shared" ref="DN51:DN55" si="98">SUM(CP51:DM51)</f>
        <v>25</v>
      </c>
    </row>
    <row r="52" spans="1:118" ht="18" customHeight="1" x14ac:dyDescent="0.25">
      <c r="A52" s="1"/>
      <c r="B52" s="1"/>
      <c r="D52" s="90" t="s">
        <v>105</v>
      </c>
      <c r="E52" s="114"/>
      <c r="F52" s="46" t="s">
        <v>24</v>
      </c>
      <c r="G52" s="28"/>
      <c r="H52" s="28" t="s">
        <v>22</v>
      </c>
      <c r="I52" s="25"/>
      <c r="J52" s="25"/>
      <c r="K52" s="27"/>
      <c r="L52" s="25"/>
      <c r="M52" s="28" t="s">
        <v>12</v>
      </c>
      <c r="N52" s="28"/>
      <c r="O52" s="25"/>
      <c r="P52" s="27"/>
      <c r="Q52" s="28"/>
      <c r="R52" s="52"/>
      <c r="S52" s="25"/>
      <c r="T52" s="52"/>
      <c r="U52" s="27"/>
      <c r="V52" s="25" t="s">
        <v>22</v>
      </c>
      <c r="W52" s="28"/>
      <c r="X52" s="25"/>
      <c r="Y52" s="28" t="s">
        <v>16</v>
      </c>
      <c r="Z52" s="27"/>
      <c r="AA52" s="25"/>
      <c r="AB52" s="25"/>
      <c r="AC52" s="112" t="s">
        <v>119</v>
      </c>
      <c r="AD52" s="113" t="s">
        <v>12</v>
      </c>
      <c r="AE52" s="33"/>
      <c r="AF52" s="25"/>
      <c r="AG52" s="25"/>
      <c r="AH52" s="28" t="s">
        <v>25</v>
      </c>
      <c r="AI52" s="28" t="s">
        <v>14</v>
      </c>
      <c r="AJ52" s="46" t="s">
        <v>26</v>
      </c>
      <c r="AK52" s="25"/>
      <c r="AL52" s="25"/>
      <c r="AM52" s="25"/>
      <c r="AN52" s="25"/>
      <c r="AO52" s="110"/>
      <c r="AP52" s="25"/>
      <c r="AQ52" s="60"/>
      <c r="AR52" s="52" t="s">
        <v>22</v>
      </c>
      <c r="AS52" s="68"/>
      <c r="AT52" s="27"/>
      <c r="AU52" s="28"/>
      <c r="AV52" s="28" t="s">
        <v>24</v>
      </c>
      <c r="AW52" s="93" t="s">
        <v>14</v>
      </c>
      <c r="AX52" s="28" t="s">
        <v>16</v>
      </c>
      <c r="AY52" s="27"/>
      <c r="AZ52" s="25"/>
      <c r="BA52" s="62" t="s">
        <v>71</v>
      </c>
      <c r="BB52" s="25"/>
      <c r="BC52" s="28" t="s">
        <v>19</v>
      </c>
      <c r="BD52" s="46" t="s">
        <v>26</v>
      </c>
      <c r="BE52" s="25"/>
      <c r="BF52" s="25"/>
      <c r="BG52" s="25"/>
      <c r="BH52" s="28" t="s">
        <v>12</v>
      </c>
      <c r="BI52" s="27"/>
      <c r="BJ52" s="25"/>
      <c r="BK52" s="25"/>
      <c r="BL52" s="28"/>
      <c r="BM52" s="25"/>
      <c r="BN52" s="27"/>
      <c r="BO52" s="25"/>
      <c r="BP52" s="28" t="s">
        <v>22</v>
      </c>
      <c r="BQ52" s="25"/>
      <c r="BR52" s="25"/>
      <c r="BS52" s="110"/>
      <c r="BT52" s="28" t="s">
        <v>26</v>
      </c>
      <c r="BU52" s="25"/>
      <c r="BV52" s="28" t="s">
        <v>12</v>
      </c>
      <c r="BW52" s="28" t="s">
        <v>19</v>
      </c>
      <c r="BX52" s="27"/>
      <c r="BY52" s="25" t="s">
        <v>20</v>
      </c>
      <c r="BZ52" s="27"/>
      <c r="CA52" s="29"/>
      <c r="CB52" s="28" t="s">
        <v>20</v>
      </c>
      <c r="CC52" s="71" t="s">
        <v>25</v>
      </c>
      <c r="CD52" s="29"/>
      <c r="CE52" s="32" t="s">
        <v>24</v>
      </c>
      <c r="CF52" s="32" t="s">
        <v>14</v>
      </c>
      <c r="CG52" s="29"/>
      <c r="CH52" s="104"/>
      <c r="CI52" s="105"/>
      <c r="CJ52" s="32"/>
      <c r="CK52" s="74"/>
      <c r="CL52" s="29"/>
      <c r="CM52" s="64"/>
      <c r="CN52" s="34"/>
      <c r="CO52" s="29"/>
      <c r="CP52" s="37">
        <f>COUNTIF(E52:CO52,"РУС")</f>
        <v>3</v>
      </c>
      <c r="CQ52" s="36">
        <f>COUNTIF(E52:CO52,"МАТ")</f>
        <v>0</v>
      </c>
      <c r="CR52" s="37">
        <f>COUNTIF(E52:CO52,"АЛГ")</f>
        <v>4</v>
      </c>
      <c r="CS52" s="37">
        <f>COUNTIF(E52:CO52,"ГЕМ")</f>
        <v>2</v>
      </c>
      <c r="CT52" s="37">
        <f>COUNTIF(E52:CO52,"ВИС")</f>
        <v>0</v>
      </c>
      <c r="CU52" s="37">
        <f>COUNTIF(E52:CO52,"БИО")</f>
        <v>0</v>
      </c>
      <c r="CV52" s="37">
        <f>COUNTIF(E52:CO52,"ГЕО")</f>
        <v>2</v>
      </c>
      <c r="CW52" s="37">
        <f>COUNTIF(E52:CO52,"ИНФ")</f>
        <v>2</v>
      </c>
      <c r="CX52" s="37">
        <f>COUNTIF(E52:CO52,"ИСТ")</f>
        <v>0</v>
      </c>
      <c r="CY52" s="37">
        <f>COUNTIF(E52:CO52,"ЛИТ")</f>
        <v>4</v>
      </c>
      <c r="CZ52" s="37">
        <f>COUNTIF(E52:CO52,"ОБЩ")</f>
        <v>0</v>
      </c>
      <c r="DA52" s="37">
        <f>COUNTIF(E52:CO52,"ФИЗ")</f>
        <v>3</v>
      </c>
      <c r="DB52" s="37">
        <f>COUNTIF(E52:CO52,"ХИМ")</f>
        <v>2</v>
      </c>
      <c r="DC52" s="37">
        <f>COUNTIF(E52:CO52,"АНГ")</f>
        <v>3</v>
      </c>
      <c r="DD52" s="37">
        <f>COUNTIF(E52:CO52,"НЕМ")</f>
        <v>0</v>
      </c>
      <c r="DE52" s="37">
        <f>COUNTIF(E52:CO52,"ФРА")</f>
        <v>0</v>
      </c>
      <c r="DF52" s="37">
        <f>COUNTIF(E52:CO52,"ОКР")</f>
        <v>0</v>
      </c>
      <c r="DG52" s="37">
        <f>COUNTIF(E52:CO52,"ИЗО")</f>
        <v>0</v>
      </c>
      <c r="DH52" s="37">
        <f>COUNTIF(E52:CO52,"КУБ")</f>
        <v>0</v>
      </c>
      <c r="DI52" s="37">
        <f>COUNTIF(E52:CO52,"МУЗ")</f>
        <v>0</v>
      </c>
      <c r="DJ52" s="37">
        <f>COUNTIF(E52:CO52,"ОБЗ")</f>
        <v>0</v>
      </c>
      <c r="DK52" s="37">
        <f>COUNTIF(E52:CO52,"ТЕХ")</f>
        <v>0</v>
      </c>
      <c r="DL52" s="37">
        <f t="shared" si="97"/>
        <v>0</v>
      </c>
      <c r="DM52" s="37">
        <f t="shared" si="97"/>
        <v>0</v>
      </c>
      <c r="DN52" s="38">
        <f t="shared" si="98"/>
        <v>25</v>
      </c>
    </row>
    <row r="53" spans="1:118" ht="18" customHeight="1" x14ac:dyDescent="0.25">
      <c r="A53" s="1"/>
      <c r="B53" s="1"/>
      <c r="D53" s="90" t="s">
        <v>106</v>
      </c>
      <c r="E53" s="91"/>
      <c r="F53" s="46" t="s">
        <v>22</v>
      </c>
      <c r="G53" s="28" t="s">
        <v>24</v>
      </c>
      <c r="H53" s="25"/>
      <c r="I53" s="25"/>
      <c r="J53" s="25"/>
      <c r="K53" s="27"/>
      <c r="L53" s="25"/>
      <c r="M53" s="25"/>
      <c r="N53" s="28" t="s">
        <v>12</v>
      </c>
      <c r="O53" s="25"/>
      <c r="P53" s="27"/>
      <c r="Q53" s="25"/>
      <c r="R53" s="25"/>
      <c r="S53" s="25"/>
      <c r="T53" s="52"/>
      <c r="U53" s="27"/>
      <c r="V53" s="25"/>
      <c r="W53" s="28"/>
      <c r="X53" s="28" t="s">
        <v>22</v>
      </c>
      <c r="Y53" s="28" t="s">
        <v>16</v>
      </c>
      <c r="Z53" s="27"/>
      <c r="AA53" s="25"/>
      <c r="AB53" s="28" t="s">
        <v>12</v>
      </c>
      <c r="AC53" s="112" t="s">
        <v>119</v>
      </c>
      <c r="AD53" s="115"/>
      <c r="AE53" s="27"/>
      <c r="AF53" s="28" t="s">
        <v>25</v>
      </c>
      <c r="AG53" s="25"/>
      <c r="AH53" s="25"/>
      <c r="AI53" s="28" t="s">
        <v>26</v>
      </c>
      <c r="AJ53" s="46"/>
      <c r="AK53" s="28" t="s">
        <v>14</v>
      </c>
      <c r="AL53" s="25"/>
      <c r="AM53" s="25"/>
      <c r="AN53" s="25"/>
      <c r="AO53" s="110"/>
      <c r="AP53" s="25"/>
      <c r="AQ53" s="68"/>
      <c r="AR53" s="52"/>
      <c r="AS53" s="68"/>
      <c r="AT53" s="27"/>
      <c r="AU53" s="28" t="s">
        <v>24</v>
      </c>
      <c r="AV53" s="28" t="s">
        <v>16</v>
      </c>
      <c r="AW53" s="93" t="s">
        <v>14</v>
      </c>
      <c r="AX53" s="28" t="s">
        <v>22</v>
      </c>
      <c r="AY53" s="27"/>
      <c r="AZ53" s="25"/>
      <c r="BA53" s="62" t="s">
        <v>71</v>
      </c>
      <c r="BB53" s="28" t="s">
        <v>26</v>
      </c>
      <c r="BC53" s="25"/>
      <c r="BD53" s="46" t="s">
        <v>19</v>
      </c>
      <c r="BE53" s="25"/>
      <c r="BF53" s="25"/>
      <c r="BG53" s="28" t="s">
        <v>12</v>
      </c>
      <c r="BH53" s="25"/>
      <c r="BI53" s="27"/>
      <c r="BJ53" s="25"/>
      <c r="BK53" s="25"/>
      <c r="BL53" s="25"/>
      <c r="BM53" s="25"/>
      <c r="BN53" s="27"/>
      <c r="BO53" s="25"/>
      <c r="BP53" s="25"/>
      <c r="BQ53" s="25"/>
      <c r="BR53" s="25"/>
      <c r="BS53" s="110"/>
      <c r="BT53" s="25" t="s">
        <v>26</v>
      </c>
      <c r="BU53" s="25"/>
      <c r="BV53" s="28" t="s">
        <v>12</v>
      </c>
      <c r="BW53" s="25"/>
      <c r="BX53" s="46" t="s">
        <v>19</v>
      </c>
      <c r="BY53" s="25" t="s">
        <v>22</v>
      </c>
      <c r="BZ53" s="46" t="s">
        <v>20</v>
      </c>
      <c r="CA53" s="32" t="s">
        <v>25</v>
      </c>
      <c r="CB53" s="25"/>
      <c r="CC53" s="31"/>
      <c r="CD53" s="32" t="s">
        <v>24</v>
      </c>
      <c r="CE53" s="29"/>
      <c r="CF53" s="32" t="s">
        <v>20</v>
      </c>
      <c r="CG53" s="32" t="s">
        <v>14</v>
      </c>
      <c r="CH53" s="104"/>
      <c r="CI53" s="105"/>
      <c r="CJ53" s="105"/>
      <c r="CK53" s="74"/>
      <c r="CL53" s="29"/>
      <c r="CM53" s="64"/>
      <c r="CN53" s="34"/>
      <c r="CO53" s="29"/>
      <c r="CP53" s="37">
        <f>COUNTIF(E53:CO53,"РУС")</f>
        <v>3</v>
      </c>
      <c r="CQ53" s="36">
        <f>COUNTIF(E53:CO53,"МАТ")</f>
        <v>0</v>
      </c>
      <c r="CR53" s="37">
        <f>COUNTIF(E53:CO53,"АЛГ")</f>
        <v>4</v>
      </c>
      <c r="CS53" s="37">
        <f>COUNTIF(E53:CO53,"ГЕМ")</f>
        <v>2</v>
      </c>
      <c r="CT53" s="37">
        <f>COUNTIF(E53:CO53,"ВИС")</f>
        <v>0</v>
      </c>
      <c r="CU53" s="37">
        <f>COUNTIF(E53:CO53,"БИО")</f>
        <v>0</v>
      </c>
      <c r="CV53" s="37">
        <f>COUNTIF(E53:CO53,"ГЕО")</f>
        <v>2</v>
      </c>
      <c r="CW53" s="37">
        <f>COUNTIF(E53:CO53,"ИНФ")</f>
        <v>2</v>
      </c>
      <c r="CX53" s="37">
        <f>COUNTIF(E53:CO53,"ИСТ")</f>
        <v>0</v>
      </c>
      <c r="CY53" s="37">
        <f>COUNTIF(E53:CO53,"ЛИТ")</f>
        <v>4</v>
      </c>
      <c r="CZ53" s="37">
        <f>COUNTIF(E53:CO53,"ОБЩ")</f>
        <v>0</v>
      </c>
      <c r="DA53" s="37">
        <f>COUNTIF(E53:CO53,"ФИЗ")</f>
        <v>3</v>
      </c>
      <c r="DB53" s="37">
        <f>COUNTIF(E53:CO53,"ХИМ")</f>
        <v>2</v>
      </c>
      <c r="DC53" s="37">
        <f>COUNTIF(E53:CO53,"АНГ")</f>
        <v>3</v>
      </c>
      <c r="DD53" s="37">
        <f>COUNTIF(E53:CO53,"НЕМ")</f>
        <v>0</v>
      </c>
      <c r="DE53" s="37">
        <f>COUNTIF(E53:CO53,"ФРА")</f>
        <v>0</v>
      </c>
      <c r="DF53" s="37">
        <f>COUNTIF(E53:CO53,"ОКР")</f>
        <v>0</v>
      </c>
      <c r="DG53" s="37">
        <f>COUNTIF(E53:CO53,"ИЗО")</f>
        <v>0</v>
      </c>
      <c r="DH53" s="37">
        <f>COUNTIF(E53:CO53,"КУБ")</f>
        <v>0</v>
      </c>
      <c r="DI53" s="37">
        <f>COUNTIF(E53:CO53,"МУЗ")</f>
        <v>0</v>
      </c>
      <c r="DJ53" s="37">
        <f>COUNTIF(E53:CO53,"ОБЗ")</f>
        <v>0</v>
      </c>
      <c r="DK53" s="37">
        <f>COUNTIF(E53:CO53,"ТЕХ")</f>
        <v>0</v>
      </c>
      <c r="DL53" s="37">
        <f t="shared" si="97"/>
        <v>0</v>
      </c>
      <c r="DM53" s="37">
        <f t="shared" si="97"/>
        <v>0</v>
      </c>
      <c r="DN53" s="38">
        <f t="shared" si="98"/>
        <v>25</v>
      </c>
    </row>
    <row r="54" spans="1:118" ht="18" customHeight="1" x14ac:dyDescent="0.25">
      <c r="A54" s="86" t="s">
        <v>107</v>
      </c>
      <c r="B54" s="1"/>
      <c r="D54" s="90" t="s">
        <v>108</v>
      </c>
      <c r="E54" s="91"/>
      <c r="F54" s="27"/>
      <c r="G54" s="28" t="s">
        <v>24</v>
      </c>
      <c r="H54" s="28" t="s">
        <v>22</v>
      </c>
      <c r="I54" s="25"/>
      <c r="J54" s="25"/>
      <c r="K54" s="27"/>
      <c r="L54" s="25"/>
      <c r="M54" s="28" t="s">
        <v>12</v>
      </c>
      <c r="N54" s="25"/>
      <c r="O54" s="25"/>
      <c r="P54" s="27"/>
      <c r="Q54" s="25"/>
      <c r="R54" s="25"/>
      <c r="S54" s="25"/>
      <c r="T54" s="52"/>
      <c r="U54" s="27"/>
      <c r="V54" s="28"/>
      <c r="W54" s="28" t="s">
        <v>22</v>
      </c>
      <c r="X54" s="28" t="s">
        <v>16</v>
      </c>
      <c r="Y54" s="25"/>
      <c r="Z54" s="27"/>
      <c r="AA54" s="25"/>
      <c r="AB54" s="25"/>
      <c r="AC54" s="112" t="s">
        <v>119</v>
      </c>
      <c r="AD54" s="113" t="s">
        <v>12</v>
      </c>
      <c r="AE54" s="27"/>
      <c r="AF54" s="25"/>
      <c r="AG54" s="25"/>
      <c r="AH54" s="25"/>
      <c r="AI54" s="28" t="s">
        <v>25</v>
      </c>
      <c r="AJ54" s="46"/>
      <c r="AK54" s="28" t="s">
        <v>26</v>
      </c>
      <c r="AL54" s="28" t="s">
        <v>14</v>
      </c>
      <c r="AM54" s="25"/>
      <c r="AN54" s="25"/>
      <c r="AO54" s="110"/>
      <c r="AP54" s="25"/>
      <c r="AQ54" s="68"/>
      <c r="AR54" s="52"/>
      <c r="AS54" s="68"/>
      <c r="AT54" s="27"/>
      <c r="AU54" s="28" t="s">
        <v>24</v>
      </c>
      <c r="AV54" s="28" t="s">
        <v>22</v>
      </c>
      <c r="AW54" s="93" t="s">
        <v>14</v>
      </c>
      <c r="AX54" s="28" t="s">
        <v>16</v>
      </c>
      <c r="AY54" s="27"/>
      <c r="AZ54" s="25"/>
      <c r="BA54" s="62" t="s">
        <v>71</v>
      </c>
      <c r="BB54" s="25"/>
      <c r="BC54" s="28" t="s">
        <v>19</v>
      </c>
      <c r="BD54" s="46" t="s">
        <v>26</v>
      </c>
      <c r="BE54" s="25"/>
      <c r="BF54" s="25"/>
      <c r="BG54" s="25"/>
      <c r="BH54" s="28" t="s">
        <v>12</v>
      </c>
      <c r="BI54" s="27"/>
      <c r="BJ54" s="25"/>
      <c r="BK54" s="25"/>
      <c r="BL54" s="25"/>
      <c r="BM54" s="25"/>
      <c r="BN54" s="27"/>
      <c r="BO54" s="25"/>
      <c r="BP54" s="25"/>
      <c r="BQ54" s="25"/>
      <c r="BR54" s="25" t="s">
        <v>26</v>
      </c>
      <c r="BS54" s="110"/>
      <c r="BT54" s="25"/>
      <c r="BU54" s="28" t="s">
        <v>12</v>
      </c>
      <c r="BV54" s="28" t="s">
        <v>22</v>
      </c>
      <c r="BW54" s="28" t="s">
        <v>19</v>
      </c>
      <c r="BX54" s="46" t="s">
        <v>25</v>
      </c>
      <c r="BY54" s="25"/>
      <c r="BZ54" s="46" t="s">
        <v>20</v>
      </c>
      <c r="CA54" s="29"/>
      <c r="CB54" s="25"/>
      <c r="CC54" s="31"/>
      <c r="CD54" s="32" t="s">
        <v>24</v>
      </c>
      <c r="CE54" s="29"/>
      <c r="CF54" s="32" t="s">
        <v>20</v>
      </c>
      <c r="CG54" s="29"/>
      <c r="CH54" s="72" t="s">
        <v>14</v>
      </c>
      <c r="CI54" s="105"/>
      <c r="CJ54" s="29"/>
      <c r="CK54" s="74"/>
      <c r="CL54" s="29"/>
      <c r="CM54" s="64"/>
      <c r="CN54" s="34"/>
      <c r="CO54" s="29"/>
      <c r="CP54" s="37">
        <f>COUNTIF(E54:CO54,"РУС")</f>
        <v>3</v>
      </c>
      <c r="CQ54" s="36">
        <f>COUNTIF(E54:CO54,"МАТ")</f>
        <v>0</v>
      </c>
      <c r="CR54" s="37">
        <f>COUNTIF(E54:CO54,"АЛГ")</f>
        <v>4</v>
      </c>
      <c r="CS54" s="37">
        <f>COUNTIF(E54:CO54,"ГЕМ")</f>
        <v>2</v>
      </c>
      <c r="CT54" s="37">
        <f>COUNTIF(E54:CO54,"ВИС")</f>
        <v>0</v>
      </c>
      <c r="CU54" s="37">
        <f>COUNTIF(E54:CO54,"БИО")</f>
        <v>0</v>
      </c>
      <c r="CV54" s="37">
        <f>COUNTIF(E54:CO54,"ГЕО")</f>
        <v>2</v>
      </c>
      <c r="CW54" s="37">
        <f>COUNTIF(E54:CO54,"ИНФ")</f>
        <v>2</v>
      </c>
      <c r="CX54" s="37">
        <f>COUNTIF(E54:CO54,"ИСТ")</f>
        <v>0</v>
      </c>
      <c r="CY54" s="37">
        <f>COUNTIF(E54:CO54,"ЛИТ")</f>
        <v>4</v>
      </c>
      <c r="CZ54" s="37">
        <f>COUNTIF(E54:CO54,"ОБЩ")</f>
        <v>0</v>
      </c>
      <c r="DA54" s="37">
        <f>COUNTIF(E54:CO54,"ФИЗ")</f>
        <v>3</v>
      </c>
      <c r="DB54" s="37">
        <f>COUNTIF(E54:CO54,"ХИМ")</f>
        <v>2</v>
      </c>
      <c r="DC54" s="37">
        <f>COUNTIF(E54:CO54,"АНГ")</f>
        <v>3</v>
      </c>
      <c r="DD54" s="37">
        <f>COUNTIF(E54:CO54,"НЕМ")</f>
        <v>0</v>
      </c>
      <c r="DE54" s="37">
        <f>COUNTIF(E54:CO54,"ФРА")</f>
        <v>0</v>
      </c>
      <c r="DF54" s="37">
        <f>COUNTIF(E54:CO54,"ОКР")</f>
        <v>0</v>
      </c>
      <c r="DG54" s="37">
        <f>COUNTIF(E54:CO54,"ИЗО")</f>
        <v>0</v>
      </c>
      <c r="DH54" s="37">
        <f>COUNTIF(E54:CO54,"КУБ")</f>
        <v>0</v>
      </c>
      <c r="DI54" s="37">
        <f>COUNTIF(E54:CO54,"МУЗ")</f>
        <v>0</v>
      </c>
      <c r="DJ54" s="37">
        <f>COUNTIF(E54:CO54,"ОБЗ")</f>
        <v>0</v>
      </c>
      <c r="DK54" s="37">
        <f>COUNTIF(E54:CO54,"ТЕХ")</f>
        <v>0</v>
      </c>
      <c r="DL54" s="37">
        <f t="shared" si="97"/>
        <v>0</v>
      </c>
      <c r="DM54" s="37">
        <f t="shared" si="97"/>
        <v>0</v>
      </c>
      <c r="DN54" s="38">
        <f t="shared" si="98"/>
        <v>25</v>
      </c>
    </row>
    <row r="55" spans="1:118" ht="18" customHeight="1" x14ac:dyDescent="0.25">
      <c r="A55" s="1"/>
      <c r="B55" s="1"/>
      <c r="D55" s="90" t="s">
        <v>109</v>
      </c>
      <c r="E55" s="114"/>
      <c r="F55" s="27" t="s">
        <v>22</v>
      </c>
      <c r="G55" s="28" t="s">
        <v>24</v>
      </c>
      <c r="H55" s="25"/>
      <c r="I55" s="25"/>
      <c r="J55" s="25"/>
      <c r="K55" s="27"/>
      <c r="L55" s="25"/>
      <c r="M55" s="25"/>
      <c r="N55" s="28" t="s">
        <v>12</v>
      </c>
      <c r="O55" s="25"/>
      <c r="P55" s="27"/>
      <c r="Q55" s="25"/>
      <c r="R55" s="25"/>
      <c r="S55" s="25"/>
      <c r="T55" s="52"/>
      <c r="U55" s="27"/>
      <c r="V55" s="25" t="s">
        <v>22</v>
      </c>
      <c r="W55" s="28"/>
      <c r="X55" s="25"/>
      <c r="Y55" s="28" t="s">
        <v>16</v>
      </c>
      <c r="Z55" s="27"/>
      <c r="AA55" s="25"/>
      <c r="AB55" s="28" t="s">
        <v>12</v>
      </c>
      <c r="AC55" s="112" t="s">
        <v>119</v>
      </c>
      <c r="AD55" s="115"/>
      <c r="AE55" s="27"/>
      <c r="AF55" s="25"/>
      <c r="AG55" s="25"/>
      <c r="AH55" s="28" t="s">
        <v>25</v>
      </c>
      <c r="AI55" s="28" t="s">
        <v>26</v>
      </c>
      <c r="AJ55" s="46"/>
      <c r="AK55" s="25" t="s">
        <v>14</v>
      </c>
      <c r="AL55" s="25"/>
      <c r="AM55" s="25"/>
      <c r="AN55" s="25"/>
      <c r="AO55" s="110"/>
      <c r="AP55" s="25"/>
      <c r="AQ55" s="68"/>
      <c r="AR55" s="52"/>
      <c r="AS55" s="68"/>
      <c r="AT55" s="27"/>
      <c r="AU55" s="28" t="s">
        <v>24</v>
      </c>
      <c r="AV55" s="28" t="s">
        <v>16</v>
      </c>
      <c r="AW55" s="93" t="s">
        <v>14</v>
      </c>
      <c r="AX55" s="25" t="s">
        <v>22</v>
      </c>
      <c r="AY55" s="27"/>
      <c r="AZ55" s="25"/>
      <c r="BA55" s="62" t="s">
        <v>71</v>
      </c>
      <c r="BB55" s="28" t="s">
        <v>26</v>
      </c>
      <c r="BC55" s="28" t="s">
        <v>19</v>
      </c>
      <c r="BD55" s="27"/>
      <c r="BE55" s="25"/>
      <c r="BF55" s="25"/>
      <c r="BG55" s="28" t="s">
        <v>12</v>
      </c>
      <c r="BH55" s="25"/>
      <c r="BI55" s="27"/>
      <c r="BJ55" s="25"/>
      <c r="BK55" s="25"/>
      <c r="BL55" s="25"/>
      <c r="BM55" s="25"/>
      <c r="BN55" s="27"/>
      <c r="BO55" s="25"/>
      <c r="BP55" s="25"/>
      <c r="BQ55" s="25"/>
      <c r="BR55" s="25"/>
      <c r="BS55" s="110"/>
      <c r="BT55" s="25"/>
      <c r="BU55" s="28" t="s">
        <v>12</v>
      </c>
      <c r="BV55" s="25" t="s">
        <v>26</v>
      </c>
      <c r="BW55" s="28" t="s">
        <v>19</v>
      </c>
      <c r="BX55" s="27" t="s">
        <v>22</v>
      </c>
      <c r="BY55" s="25"/>
      <c r="BZ55" s="46" t="s">
        <v>20</v>
      </c>
      <c r="CA55" s="29"/>
      <c r="CB55" s="25"/>
      <c r="CC55" s="71" t="s">
        <v>25</v>
      </c>
      <c r="CD55" s="32" t="s">
        <v>24</v>
      </c>
      <c r="CE55" s="29"/>
      <c r="CF55" s="32" t="s">
        <v>20</v>
      </c>
      <c r="CG55" s="29"/>
      <c r="CH55" s="104" t="s">
        <v>14</v>
      </c>
      <c r="CI55" s="105"/>
      <c r="CJ55" s="105"/>
      <c r="CK55" s="74"/>
      <c r="CL55" s="29"/>
      <c r="CM55" s="64"/>
      <c r="CN55" s="34"/>
      <c r="CO55" s="29"/>
      <c r="CP55" s="37">
        <f>COUNTIF(E55:CO55,"РУС")</f>
        <v>3</v>
      </c>
      <c r="CQ55" s="36">
        <v>0</v>
      </c>
      <c r="CR55" s="37">
        <f>COUNTIF(E55:CO55,"АЛГ")</f>
        <v>4</v>
      </c>
      <c r="CS55" s="37">
        <f>COUNTIF(E55:CO55,"ГЕМ")</f>
        <v>2</v>
      </c>
      <c r="CT55" s="37">
        <f>COUNTIF(E55:CO55,"ВИС")</f>
        <v>0</v>
      </c>
      <c r="CU55" s="37">
        <f>COUNTIF(E55:CO55,"БИО")</f>
        <v>0</v>
      </c>
      <c r="CV55" s="37">
        <f>COUNTIF(E55:CO55,"ГЕО")</f>
        <v>2</v>
      </c>
      <c r="CW55" s="37">
        <f>COUNTIF(E55:CO55,"ИНФ")</f>
        <v>2</v>
      </c>
      <c r="CX55" s="37">
        <f>COUNTIF(E55:CO55,"ИСТ")</f>
        <v>0</v>
      </c>
      <c r="CY55" s="37">
        <f>COUNTIF(E55:CO55,"ЛИТ")</f>
        <v>4</v>
      </c>
      <c r="CZ55" s="37">
        <f>COUNTIF(E55:CO55,"ОБЩ")</f>
        <v>0</v>
      </c>
      <c r="DA55" s="37">
        <f>COUNTIF(E55:CO55,"ФИЗ")</f>
        <v>3</v>
      </c>
      <c r="DB55" s="37">
        <f>COUNTIF(E55:CO55,"ХИМ")</f>
        <v>2</v>
      </c>
      <c r="DC55" s="37">
        <f>COUNTIF(E55:CO55,"АНГ")</f>
        <v>3</v>
      </c>
      <c r="DD55" s="37">
        <f>COUNTIF(E55:CO55,"НЕМ")</f>
        <v>0</v>
      </c>
      <c r="DE55" s="37">
        <f>COUNTIF(E55:CO55,"ФРА")</f>
        <v>0</v>
      </c>
      <c r="DF55" s="37">
        <f>COUNTIF(E55:CO55,"ОКР")</f>
        <v>0</v>
      </c>
      <c r="DG55" s="37">
        <f>COUNTIF(E55:CO55,"ИЗО")</f>
        <v>0</v>
      </c>
      <c r="DH55" s="37">
        <f>COUNTIF(E55:CO55,"КУБ")</f>
        <v>0</v>
      </c>
      <c r="DI55" s="37">
        <f>COUNTIF(E55:CO55,"МУЗ")</f>
        <v>0</v>
      </c>
      <c r="DJ55" s="37">
        <f>COUNTIF(E55:CO55,"ОБЗ")</f>
        <v>0</v>
      </c>
      <c r="DK55" s="37">
        <f>COUNTIF(E55:CO55,"ТЕХ")</f>
        <v>0</v>
      </c>
      <c r="DL55" s="37">
        <f t="shared" si="97"/>
        <v>0</v>
      </c>
      <c r="DM55" s="37">
        <f t="shared" si="97"/>
        <v>0</v>
      </c>
      <c r="DN55" s="38">
        <f t="shared" si="98"/>
        <v>25</v>
      </c>
    </row>
    <row r="56" spans="1:118" ht="18" customHeight="1" x14ac:dyDescent="0.25">
      <c r="A56" s="108"/>
      <c r="B56" s="108"/>
      <c r="C56" s="57"/>
      <c r="D56" s="98"/>
      <c r="E56" s="99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3"/>
      <c r="U56" s="27"/>
      <c r="V56" s="27"/>
      <c r="W56" s="27"/>
      <c r="X56" s="27"/>
      <c r="Y56" s="33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110"/>
      <c r="AP56" s="27"/>
      <c r="AQ56" s="27"/>
      <c r="AR56" s="27"/>
      <c r="AS56" s="27"/>
      <c r="AT56" s="27"/>
      <c r="AU56" s="27"/>
      <c r="AV56" s="27"/>
      <c r="AW56" s="62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33"/>
      <c r="CD56" s="27"/>
      <c r="CE56" s="27"/>
      <c r="CF56" s="27"/>
      <c r="CG56" s="27"/>
      <c r="CH56" s="33"/>
      <c r="CI56" s="110"/>
      <c r="CJ56" s="27"/>
      <c r="CK56" s="27"/>
      <c r="CL56" s="27"/>
      <c r="CM56" s="116"/>
      <c r="CN56" s="27"/>
      <c r="CO56" s="27"/>
      <c r="CP56" s="65"/>
      <c r="CQ56" s="66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89"/>
      <c r="DN56" s="57"/>
    </row>
    <row r="57" spans="1:118" ht="40.5" customHeight="1" x14ac:dyDescent="0.25">
      <c r="A57" s="45"/>
      <c r="B57" s="117"/>
      <c r="D57" s="90" t="s">
        <v>110</v>
      </c>
      <c r="E57" s="91"/>
      <c r="F57" s="27"/>
      <c r="G57" s="25"/>
      <c r="H57" s="28" t="s">
        <v>111</v>
      </c>
      <c r="I57" s="25"/>
      <c r="J57" s="28"/>
      <c r="K57" s="46" t="s">
        <v>26</v>
      </c>
      <c r="L57" s="25"/>
      <c r="M57" s="25"/>
      <c r="N57" s="25" t="s">
        <v>22</v>
      </c>
      <c r="O57" s="25"/>
      <c r="P57" s="27"/>
      <c r="Q57" s="28" t="s">
        <v>94</v>
      </c>
      <c r="R57" s="25"/>
      <c r="S57" s="25"/>
      <c r="T57" s="68"/>
      <c r="U57" s="27"/>
      <c r="V57" s="25"/>
      <c r="W57" s="25"/>
      <c r="X57" s="28" t="s">
        <v>70</v>
      </c>
      <c r="Y57" s="25"/>
      <c r="Z57" s="27"/>
      <c r="AA57" s="118"/>
      <c r="AB57" s="25"/>
      <c r="AC57" s="25"/>
      <c r="AD57" s="118"/>
      <c r="AE57" s="166" t="s">
        <v>26</v>
      </c>
      <c r="AF57" s="118"/>
      <c r="AG57" s="52"/>
      <c r="AH57" s="25"/>
      <c r="AI57" s="25"/>
      <c r="AJ57" s="64"/>
      <c r="AK57" s="25"/>
      <c r="AL57" s="28" t="s">
        <v>70</v>
      </c>
      <c r="AM57" s="30"/>
      <c r="AN57" s="25" t="s">
        <v>22</v>
      </c>
      <c r="AO57" s="110"/>
      <c r="AP57" s="25"/>
      <c r="AQ57" s="25"/>
      <c r="AR57" s="25"/>
      <c r="AS57" s="25"/>
      <c r="AT57" s="27"/>
      <c r="AU57" s="25"/>
      <c r="AV57" s="25"/>
      <c r="AW57" s="70" t="s">
        <v>14</v>
      </c>
      <c r="AX57" s="25"/>
      <c r="AY57" s="27"/>
      <c r="AZ57" s="25"/>
      <c r="BA57" s="62" t="s">
        <v>71</v>
      </c>
      <c r="BB57" s="25"/>
      <c r="BC57" s="25"/>
      <c r="BD57" s="27"/>
      <c r="BE57" s="25"/>
      <c r="BF57" s="28" t="s">
        <v>26</v>
      </c>
      <c r="BG57" s="25"/>
      <c r="BH57" s="25"/>
      <c r="BI57" s="27"/>
      <c r="BJ57" s="28" t="s">
        <v>70</v>
      </c>
      <c r="BK57" s="28" t="s">
        <v>20</v>
      </c>
      <c r="BL57" s="25"/>
      <c r="BM57" s="25"/>
      <c r="BN57" s="27"/>
      <c r="BO57" s="28"/>
      <c r="BP57" s="138" t="s">
        <v>14</v>
      </c>
      <c r="BQ57" s="140" t="s">
        <v>22</v>
      </c>
      <c r="BR57" s="25"/>
      <c r="BS57" s="27"/>
      <c r="BT57" s="156" t="s">
        <v>117</v>
      </c>
      <c r="BU57" s="140"/>
      <c r="BV57" s="138" t="s">
        <v>15</v>
      </c>
      <c r="BW57" s="25"/>
      <c r="BX57" s="27"/>
      <c r="BY57" s="138" t="s">
        <v>117</v>
      </c>
      <c r="BZ57" s="27"/>
      <c r="CA57" s="29"/>
      <c r="CB57" s="28" t="s">
        <v>111</v>
      </c>
      <c r="CC57" s="167" t="s">
        <v>25</v>
      </c>
      <c r="CD57" s="32" t="s">
        <v>94</v>
      </c>
      <c r="CE57" s="32" t="s">
        <v>20</v>
      </c>
      <c r="CF57" s="32" t="s">
        <v>19</v>
      </c>
      <c r="CG57" s="29"/>
      <c r="CH57" s="104"/>
      <c r="CI57" s="105"/>
      <c r="CJ57" s="32"/>
      <c r="CK57" s="74"/>
      <c r="CL57" s="29"/>
      <c r="CM57" s="64"/>
      <c r="CN57" s="34"/>
      <c r="CO57" s="25"/>
      <c r="CP57" s="37">
        <f>COUNTIF(E57:CO57,"РУС")</f>
        <v>4</v>
      </c>
      <c r="CQ57" s="36">
        <f>COUNTIF(E57:CO57,"МАТ")</f>
        <v>4</v>
      </c>
      <c r="CR57" s="37">
        <f>COUNTIF(E57:CO57,"АЛГ")</f>
        <v>0</v>
      </c>
      <c r="CS57" s="37">
        <f>COUNTIF(E57:CO57,"ГЕМ")</f>
        <v>0</v>
      </c>
      <c r="CT57" s="37">
        <f>COUNTIF(E57:CO57,"ВИС")</f>
        <v>0</v>
      </c>
      <c r="CU57" s="37">
        <f>COUNTIF(E57:CO57,"БИО")</f>
        <v>0</v>
      </c>
      <c r="CV57" s="37">
        <f>COUNTIF(E57:CO57,"ГЕО")</f>
        <v>1</v>
      </c>
      <c r="CW57" s="37">
        <v>1</v>
      </c>
      <c r="CX57" s="37">
        <f>COUNTIF(E57:CO57,"ИСТ")</f>
        <v>0</v>
      </c>
      <c r="CY57" s="37">
        <f>COUNTIF(E57:CO57,"ЛИТ")</f>
        <v>3</v>
      </c>
      <c r="CZ57" s="37">
        <f>COUNTIF(E57:CO57,"ОБЩ")</f>
        <v>0</v>
      </c>
      <c r="DA57" s="37">
        <v>1</v>
      </c>
      <c r="DB57" s="37">
        <v>1</v>
      </c>
      <c r="DC57" s="37">
        <f>COUNTIF(E57:CO57,"АНГ")</f>
        <v>3</v>
      </c>
      <c r="DD57" s="37">
        <f>COUNTIF(E57:CO57,"НЕМ")</f>
        <v>0</v>
      </c>
      <c r="DE57" s="37">
        <f>COUNTIF(E57:CO57,"ФРА")</f>
        <v>0</v>
      </c>
      <c r="DF57" s="37">
        <f>COUNTIF(E57:CO57,"ОКР")</f>
        <v>0</v>
      </c>
      <c r="DG57" s="37">
        <f>COUNTIF(E57:CO57,"ИЗО")</f>
        <v>0</v>
      </c>
      <c r="DH57" s="37">
        <f>COUNTIF(E57:CO57,"КУБ")</f>
        <v>0</v>
      </c>
      <c r="DI57" s="37">
        <f>COUNTIF(E57:CO57,"МУЗ")</f>
        <v>0</v>
      </c>
      <c r="DJ57" s="37">
        <f>COUNTIF(E57:CO57,"ОБЗ")</f>
        <v>0</v>
      </c>
      <c r="DK57" s="37">
        <f>COUNTIF(E57:CO57,"ТЕХ")</f>
        <v>0</v>
      </c>
      <c r="DL57" s="37">
        <f>COUNTIF(E57:CO57,"ФЗР")</f>
        <v>0</v>
      </c>
      <c r="DM57" s="37">
        <f>COUNTIF(F57:CP57,"ФЗР")</f>
        <v>0</v>
      </c>
      <c r="DN57" s="38">
        <f t="shared" ref="DN57:DN58" si="99">SUM(CP57:DM57)</f>
        <v>18</v>
      </c>
    </row>
    <row r="58" spans="1:118" ht="18" customHeight="1" x14ac:dyDescent="0.25">
      <c r="A58" s="1"/>
      <c r="B58" s="117"/>
      <c r="D58" s="90" t="s">
        <v>112</v>
      </c>
      <c r="E58" s="91"/>
      <c r="F58" s="46" t="s">
        <v>14</v>
      </c>
      <c r="G58" s="25"/>
      <c r="H58" s="25"/>
      <c r="I58" s="25"/>
      <c r="J58" s="25"/>
      <c r="K58" s="46" t="s">
        <v>26</v>
      </c>
      <c r="L58" s="25"/>
      <c r="M58" s="28" t="s">
        <v>22</v>
      </c>
      <c r="N58" s="25"/>
      <c r="O58" s="25"/>
      <c r="P58" s="27"/>
      <c r="Q58" s="28" t="s">
        <v>94</v>
      </c>
      <c r="R58" s="25"/>
      <c r="S58" s="25"/>
      <c r="T58" s="103"/>
      <c r="U58" s="27"/>
      <c r="V58" s="25"/>
      <c r="W58" s="25"/>
      <c r="X58" s="28" t="s">
        <v>70</v>
      </c>
      <c r="Y58" s="25"/>
      <c r="Z58" s="27"/>
      <c r="AA58" s="118"/>
      <c r="AB58" s="25"/>
      <c r="AC58" s="25"/>
      <c r="AD58" s="118"/>
      <c r="AE58" s="166" t="s">
        <v>26</v>
      </c>
      <c r="AF58" s="118"/>
      <c r="AG58" s="52"/>
      <c r="AH58" s="25"/>
      <c r="AI58" s="25"/>
      <c r="AJ58" s="27"/>
      <c r="AK58" s="25"/>
      <c r="AL58" s="28" t="s">
        <v>70</v>
      </c>
      <c r="AM58" s="119" t="s">
        <v>22</v>
      </c>
      <c r="AN58" s="25"/>
      <c r="AO58" s="27"/>
      <c r="AP58" s="25"/>
      <c r="AQ58" s="28"/>
      <c r="AR58" s="25"/>
      <c r="AS58" s="25"/>
      <c r="AT58" s="27"/>
      <c r="AU58" s="25"/>
      <c r="AV58" s="25"/>
      <c r="AW58" s="70" t="s">
        <v>14</v>
      </c>
      <c r="AX58" s="25"/>
      <c r="AY58" s="27"/>
      <c r="AZ58" s="25"/>
      <c r="BA58" s="62" t="s">
        <v>71</v>
      </c>
      <c r="BB58" s="25"/>
      <c r="BC58" s="25"/>
      <c r="BD58" s="27"/>
      <c r="BE58" s="25"/>
      <c r="BF58" s="28" t="s">
        <v>26</v>
      </c>
      <c r="BG58" s="140" t="s">
        <v>25</v>
      </c>
      <c r="BH58" s="25"/>
      <c r="BI58" s="27"/>
      <c r="BJ58" s="28" t="s">
        <v>70</v>
      </c>
      <c r="BK58" s="158"/>
      <c r="BL58" s="28"/>
      <c r="BM58" s="28"/>
      <c r="BN58" s="46" t="s">
        <v>22</v>
      </c>
      <c r="BO58" s="28"/>
      <c r="BP58" s="138" t="s">
        <v>14</v>
      </c>
      <c r="BQ58" s="25"/>
      <c r="BR58" s="25"/>
      <c r="BS58" s="27"/>
      <c r="BT58" s="156" t="s">
        <v>117</v>
      </c>
      <c r="BU58" s="140" t="s">
        <v>20</v>
      </c>
      <c r="BV58" s="138" t="s">
        <v>15</v>
      </c>
      <c r="BW58" s="25"/>
      <c r="BX58" s="27"/>
      <c r="BY58" s="138" t="s">
        <v>117</v>
      </c>
      <c r="BZ58" s="46" t="s">
        <v>14</v>
      </c>
      <c r="CA58" s="29"/>
      <c r="CB58" s="25"/>
      <c r="CC58" s="167" t="s">
        <v>25</v>
      </c>
      <c r="CD58" s="32" t="s">
        <v>94</v>
      </c>
      <c r="CE58" s="32" t="s">
        <v>20</v>
      </c>
      <c r="CF58" s="32" t="s">
        <v>19</v>
      </c>
      <c r="CG58" s="29"/>
      <c r="CH58" s="104"/>
      <c r="CI58" s="29"/>
      <c r="CJ58" s="29"/>
      <c r="CK58" s="74"/>
      <c r="CL58" s="29"/>
      <c r="CM58" s="64"/>
      <c r="CN58" s="34"/>
      <c r="CO58" s="25"/>
      <c r="CP58" s="37">
        <f>COUNTIF(E58:CO58,"РУС")</f>
        <v>4</v>
      </c>
      <c r="CQ58" s="36">
        <f>COUNTIF(E58:CO58,"МАТ")</f>
        <v>4</v>
      </c>
      <c r="CR58" s="37">
        <f>COUNTIF(E58:CO58,"АЛГ")</f>
        <v>0</v>
      </c>
      <c r="CS58" s="37">
        <f>COUNTIF(E58:CO58,"ГЕМ")</f>
        <v>0</v>
      </c>
      <c r="CT58" s="37">
        <f>COUNTIF(E58:CO58,"ВИС")</f>
        <v>0</v>
      </c>
      <c r="CU58" s="37">
        <v>1</v>
      </c>
      <c r="CV58" s="37">
        <f>COUNTIF(E58:CO58,"ГЕО")</f>
        <v>1</v>
      </c>
      <c r="CW58" s="37">
        <f>COUNTIF(E58:CO58,"ИНФ")</f>
        <v>2</v>
      </c>
      <c r="CX58" s="37">
        <f>COUNTIF(E58:CO58,"ИСТ")</f>
        <v>0</v>
      </c>
      <c r="CY58" s="37">
        <f>COUNTIF(E58:CO58,"ЛИТ")</f>
        <v>3</v>
      </c>
      <c r="CZ58" s="37">
        <v>0</v>
      </c>
      <c r="DA58" s="37">
        <f>COUNTIF(E58:CO58,"ФИЗ")</f>
        <v>2</v>
      </c>
      <c r="DB58" s="37">
        <f>COUNTIF(E58:CO58,"ХИМ")</f>
        <v>2</v>
      </c>
      <c r="DC58" s="37">
        <f>COUNTIF(E58:CO58,"АНГ")</f>
        <v>3</v>
      </c>
      <c r="DD58" s="37">
        <f>COUNTIF(E58:CO58,"НЕМ")</f>
        <v>0</v>
      </c>
      <c r="DE58" s="37">
        <f>COUNTIF(E58:CO58,"ФРА")</f>
        <v>0</v>
      </c>
      <c r="DF58" s="37">
        <f>COUNTIF(E58:CO58,"ОКР")</f>
        <v>0</v>
      </c>
      <c r="DG58" s="37">
        <f>COUNTIF(E58:CO58,"ИЗО")</f>
        <v>0</v>
      </c>
      <c r="DH58" s="37">
        <f>COUNTIF(E58:CO58,"КУБ")</f>
        <v>0</v>
      </c>
      <c r="DI58" s="37">
        <f>COUNTIF(E58:CO58,"МУЗ")</f>
        <v>0</v>
      </c>
      <c r="DJ58" s="37">
        <f>COUNTIF(E58:CO58,"ОБЗ")</f>
        <v>0</v>
      </c>
      <c r="DK58" s="37">
        <f>COUNTIF(E58:CO58,"ТЕХ")</f>
        <v>0</v>
      </c>
      <c r="DL58" s="37">
        <f>COUNTIF(E58:CO58,"ФЗР")</f>
        <v>0</v>
      </c>
      <c r="DM58" s="37">
        <f>COUNTIF(F58:CP58,"ФЗР")</f>
        <v>0</v>
      </c>
      <c r="DN58" s="38">
        <f t="shared" si="99"/>
        <v>22</v>
      </c>
    </row>
    <row r="59" spans="1:118" ht="18" customHeight="1" x14ac:dyDescent="0.25">
      <c r="A59" s="108"/>
      <c r="B59" s="120"/>
      <c r="C59" s="57"/>
      <c r="D59" s="98"/>
      <c r="E59" s="99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62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111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33"/>
      <c r="CD59" s="27"/>
      <c r="CE59" s="27"/>
      <c r="CF59" s="27"/>
      <c r="CG59" s="27"/>
      <c r="CH59" s="33"/>
      <c r="CI59" s="27"/>
      <c r="CJ59" s="27"/>
      <c r="CK59" s="27"/>
      <c r="CL59" s="27"/>
      <c r="CM59" s="116"/>
      <c r="CN59" s="27"/>
      <c r="CO59" s="27"/>
      <c r="CP59" s="65"/>
      <c r="CQ59" s="66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89"/>
      <c r="DN59" s="57"/>
    </row>
    <row r="60" spans="1:118" ht="18" customHeight="1" x14ac:dyDescent="0.25">
      <c r="A60" s="1"/>
      <c r="B60" s="117"/>
      <c r="D60" s="90" t="s">
        <v>113</v>
      </c>
      <c r="E60" s="91"/>
      <c r="F60" s="27"/>
      <c r="G60" s="25"/>
      <c r="H60" s="25"/>
      <c r="I60" s="140" t="s">
        <v>15</v>
      </c>
      <c r="J60" s="25"/>
      <c r="K60" s="27"/>
      <c r="L60" s="25"/>
      <c r="M60" s="25"/>
      <c r="N60" s="28"/>
      <c r="O60" s="25"/>
      <c r="P60" s="27"/>
      <c r="Q60" s="25"/>
      <c r="R60" s="28" t="s">
        <v>26</v>
      </c>
      <c r="S60" s="140" t="s">
        <v>14</v>
      </c>
      <c r="T60" s="25"/>
      <c r="U60" s="27"/>
      <c r="V60" s="25"/>
      <c r="W60" s="30"/>
      <c r="X60" s="140" t="s">
        <v>15</v>
      </c>
      <c r="Y60" s="25"/>
      <c r="Z60" s="27"/>
      <c r="AA60" s="25"/>
      <c r="AB60" s="25"/>
      <c r="AC60" s="25"/>
      <c r="AD60" s="25"/>
      <c r="AE60" s="27"/>
      <c r="AF60" s="25"/>
      <c r="AG60" s="28" t="s">
        <v>26</v>
      </c>
      <c r="AH60" s="28"/>
      <c r="AI60" s="28"/>
      <c r="AJ60" s="139"/>
      <c r="AK60" s="25"/>
      <c r="AL60" s="25"/>
      <c r="AM60" s="140" t="s">
        <v>15</v>
      </c>
      <c r="AN60" s="25"/>
      <c r="AO60" s="27"/>
      <c r="AP60" s="25"/>
      <c r="AQ60" s="25"/>
      <c r="AR60" s="25"/>
      <c r="AS60" s="140"/>
      <c r="AT60" s="27"/>
      <c r="AU60" s="25"/>
      <c r="AV60" s="28" t="s">
        <v>26</v>
      </c>
      <c r="AW60" s="70" t="s">
        <v>14</v>
      </c>
      <c r="AX60" s="25"/>
      <c r="AY60" s="27"/>
      <c r="AZ60" s="28" t="s">
        <v>20</v>
      </c>
      <c r="BA60" s="169" t="s">
        <v>15</v>
      </c>
      <c r="BB60" s="25"/>
      <c r="BC60" s="25"/>
      <c r="BD60" s="27"/>
      <c r="BE60" s="25"/>
      <c r="BF60" s="28" t="s">
        <v>26</v>
      </c>
      <c r="BG60" s="140" t="s">
        <v>15</v>
      </c>
      <c r="BH60" s="25"/>
      <c r="BI60" s="27"/>
      <c r="BJ60" s="25"/>
      <c r="BK60" s="121"/>
      <c r="BL60" s="25"/>
      <c r="BM60" s="25"/>
      <c r="BN60" s="27"/>
      <c r="BO60" s="140" t="s">
        <v>25</v>
      </c>
      <c r="BP60" s="25"/>
      <c r="BQ60" s="25"/>
      <c r="BR60" s="140" t="s">
        <v>14</v>
      </c>
      <c r="BS60" s="27"/>
      <c r="BT60" s="140" t="s">
        <v>22</v>
      </c>
      <c r="BU60" s="25"/>
      <c r="BV60" s="25"/>
      <c r="BW60" s="28" t="s">
        <v>26</v>
      </c>
      <c r="BX60" s="27"/>
      <c r="BY60" s="25" t="s">
        <v>15</v>
      </c>
      <c r="BZ60" s="27"/>
      <c r="CA60" s="29"/>
      <c r="CB60" s="25"/>
      <c r="CC60" s="31"/>
      <c r="CD60" s="146" t="s">
        <v>24</v>
      </c>
      <c r="CE60" s="29"/>
      <c r="CF60" s="29"/>
      <c r="CG60" s="29"/>
      <c r="CH60" s="72" t="s">
        <v>26</v>
      </c>
      <c r="CI60" s="29"/>
      <c r="CJ60" s="29"/>
      <c r="CK60" s="73"/>
      <c r="CL60" s="73"/>
      <c r="CM60" s="64"/>
      <c r="CN60" s="34"/>
      <c r="CO60" s="25"/>
      <c r="CP60" s="37">
        <f>COUNTIF(E60:CO60,"РУС")</f>
        <v>3</v>
      </c>
      <c r="CQ60" s="36">
        <f>COUNTIF(E60:CO60,"МАТ")</f>
        <v>6</v>
      </c>
      <c r="CR60" s="37">
        <f>COUNTIF(E60:CO60,"АЛГ")</f>
        <v>0</v>
      </c>
      <c r="CS60" s="37">
        <f>COUNTIF(E60:CO60,"ГЕМ")</f>
        <v>0</v>
      </c>
      <c r="CT60" s="37">
        <f>COUNTIF(E60:CO60,"ВИС")</f>
        <v>0</v>
      </c>
      <c r="CU60" s="37">
        <f>COUNTIF(E60:CO60,"БИО")</f>
        <v>0</v>
      </c>
      <c r="CV60" s="37">
        <f>COUNTIF(E60:CO60,"ГЕО")</f>
        <v>0</v>
      </c>
      <c r="CW60" s="37">
        <f>COUNTIF(E60:CO60,"ИНФ")</f>
        <v>1</v>
      </c>
      <c r="CX60" s="37">
        <f>COUNTIF(E60:CO60,"ИСТ")</f>
        <v>0</v>
      </c>
      <c r="CY60" s="37">
        <f>COUNTIF(E60:CO60,"ЛИТ")</f>
        <v>1</v>
      </c>
      <c r="CZ60" s="37">
        <v>0</v>
      </c>
      <c r="DA60" s="37">
        <f>COUNTIF(E60:CO60,"ФИЗ")</f>
        <v>1</v>
      </c>
      <c r="DB60" s="37">
        <f>COUNTIF(E60:CO60,"ХИМ")</f>
        <v>1</v>
      </c>
      <c r="DC60" s="37">
        <f>COUNTIF(E60:CO60,"АНГ")</f>
        <v>6</v>
      </c>
      <c r="DD60" s="37">
        <f>COUNTIF(E60:CO60,"НЕМ")</f>
        <v>0</v>
      </c>
      <c r="DE60" s="37">
        <f>COUNTIF(E60:CO60,"ФРА")</f>
        <v>0</v>
      </c>
      <c r="DF60" s="37">
        <f>COUNTIF(E60:CO60,"ОКР")</f>
        <v>0</v>
      </c>
      <c r="DG60" s="37">
        <f>COUNTIF(E60:CO60,"ИЗО")</f>
        <v>0</v>
      </c>
      <c r="DH60" s="37">
        <f>COUNTIF(E60:CO60,"КУБ")</f>
        <v>0</v>
      </c>
      <c r="DI60" s="37">
        <f>COUNTIF(E60:CO60,"МУЗ")</f>
        <v>0</v>
      </c>
      <c r="DJ60" s="37">
        <f>COUNTIF(E60:CO60,"ОБЗ")</f>
        <v>0</v>
      </c>
      <c r="DK60" s="37">
        <f>COUNTIF(E60:CO60,"ТЕХ")</f>
        <v>0</v>
      </c>
      <c r="DL60" s="37">
        <f>COUNTIF(E60:CO60,"ФЗР")</f>
        <v>0</v>
      </c>
      <c r="DM60" s="37">
        <f>COUNTIF(F60:CP60,"ФЗР")</f>
        <v>0</v>
      </c>
      <c r="DN60" s="38">
        <f t="shared" ref="DN60:DN61" si="100">SUM(CP60:DM60)</f>
        <v>19</v>
      </c>
    </row>
    <row r="61" spans="1:118" ht="18" customHeight="1" x14ac:dyDescent="0.25">
      <c r="A61" s="45"/>
      <c r="B61" s="117"/>
      <c r="D61" s="90" t="s">
        <v>114</v>
      </c>
      <c r="E61" s="91"/>
      <c r="F61" s="27"/>
      <c r="G61" s="25"/>
      <c r="H61" s="140" t="s">
        <v>15</v>
      </c>
      <c r="I61" s="25"/>
      <c r="J61" s="25"/>
      <c r="K61" s="27"/>
      <c r="L61" s="25"/>
      <c r="M61" s="25"/>
      <c r="N61" s="25"/>
      <c r="O61" s="25"/>
      <c r="P61" s="27"/>
      <c r="Q61" s="25"/>
      <c r="R61" s="25"/>
      <c r="S61" s="28" t="s">
        <v>26</v>
      </c>
      <c r="T61" s="140" t="s">
        <v>14</v>
      </c>
      <c r="U61" s="27"/>
      <c r="V61" s="25"/>
      <c r="W61" s="30"/>
      <c r="X61" s="140" t="s">
        <v>15</v>
      </c>
      <c r="Y61" s="25"/>
      <c r="Z61" s="27"/>
      <c r="AA61" s="25"/>
      <c r="AB61" s="25"/>
      <c r="AC61" s="25"/>
      <c r="AD61" s="25"/>
      <c r="AE61" s="27"/>
      <c r="AF61" s="25"/>
      <c r="AG61" s="28" t="s">
        <v>26</v>
      </c>
      <c r="AH61" s="25"/>
      <c r="AI61" s="25"/>
      <c r="AJ61" s="139" t="s">
        <v>25</v>
      </c>
      <c r="AK61" s="25"/>
      <c r="AL61" s="25"/>
      <c r="AM61" s="140" t="s">
        <v>15</v>
      </c>
      <c r="AN61" s="25"/>
      <c r="AO61" s="27"/>
      <c r="AP61" s="25"/>
      <c r="AQ61" s="25"/>
      <c r="AR61" s="140"/>
      <c r="AS61" s="25"/>
      <c r="AT61" s="27"/>
      <c r="AU61" s="25"/>
      <c r="AV61" s="25"/>
      <c r="AW61" s="70" t="s">
        <v>14</v>
      </c>
      <c r="AX61" s="25"/>
      <c r="AY61" s="27"/>
      <c r="AZ61" s="25"/>
      <c r="BA61" s="169" t="s">
        <v>15</v>
      </c>
      <c r="BB61" s="28" t="s">
        <v>20</v>
      </c>
      <c r="BC61" s="25"/>
      <c r="BD61" s="27"/>
      <c r="BE61" s="28"/>
      <c r="BF61" s="25"/>
      <c r="BG61" s="140" t="s">
        <v>15</v>
      </c>
      <c r="BH61" s="25"/>
      <c r="BI61" s="27"/>
      <c r="BJ61" s="140"/>
      <c r="BK61" s="28" t="s">
        <v>26</v>
      </c>
      <c r="BL61" s="25"/>
      <c r="BM61" s="25"/>
      <c r="BN61" s="27"/>
      <c r="BO61" s="140"/>
      <c r="BP61" s="140"/>
      <c r="BQ61" s="140" t="s">
        <v>14</v>
      </c>
      <c r="BR61" s="25"/>
      <c r="BS61" s="168"/>
      <c r="BT61" s="140" t="s">
        <v>22</v>
      </c>
      <c r="BU61" s="25"/>
      <c r="BV61" s="140" t="s">
        <v>25</v>
      </c>
      <c r="BW61" s="25"/>
      <c r="BX61" s="27"/>
      <c r="BY61" s="115" t="s">
        <v>15</v>
      </c>
      <c r="BZ61" s="27"/>
      <c r="CA61" s="29"/>
      <c r="CB61" s="25"/>
      <c r="CC61" s="69"/>
      <c r="CD61" s="146" t="s">
        <v>24</v>
      </c>
      <c r="CE61" s="29"/>
      <c r="CF61" s="29"/>
      <c r="CG61" s="29"/>
      <c r="CH61" s="104"/>
      <c r="CI61" s="29"/>
      <c r="CJ61" s="29"/>
      <c r="CK61" s="122"/>
      <c r="CL61" s="122"/>
      <c r="CM61" s="64"/>
      <c r="CN61" s="34"/>
      <c r="CO61" s="25"/>
      <c r="CP61" s="37">
        <f>COUNTIF(E61:CO61,"РУС")</f>
        <v>3</v>
      </c>
      <c r="CQ61" s="36">
        <f>COUNTIF(E61:CO61,"МАТ")</f>
        <v>6</v>
      </c>
      <c r="CR61" s="37">
        <f>COUNTIF(E61:CO61,"АЛГ")</f>
        <v>0</v>
      </c>
      <c r="CS61" s="37">
        <f>COUNTIF(E61:CO61,"ГЕМ")</f>
        <v>0</v>
      </c>
      <c r="CT61" s="37">
        <f>COUNTIF(E61:CO61,"ВИС")</f>
        <v>0</v>
      </c>
      <c r="CU61" s="37">
        <f>COUNTIF(E61:CO61,"БИО")</f>
        <v>0</v>
      </c>
      <c r="CV61" s="37">
        <f>COUNTIF(E61:CO61,"ГЕО")</f>
        <v>0</v>
      </c>
      <c r="CW61" s="37">
        <f>COUNTIF(E61:CO61,"ИНФ")</f>
        <v>1</v>
      </c>
      <c r="CX61" s="37">
        <f>COUNTIF(E61:CO61,"ИСТ")</f>
        <v>0</v>
      </c>
      <c r="CY61" s="37">
        <f>COUNTIF(E61:CO61,"ЛИТ")</f>
        <v>1</v>
      </c>
      <c r="CZ61" s="37">
        <f>COUNTIF(E61:CO61,"ОБЩ")</f>
        <v>0</v>
      </c>
      <c r="DA61" s="37">
        <f>COUNTIF(E61:CO61,"ФИЗ")</f>
        <v>1</v>
      </c>
      <c r="DB61" s="37">
        <v>3</v>
      </c>
      <c r="DC61" s="37">
        <f>COUNTIF(E61:CO61,"АНГ")</f>
        <v>3</v>
      </c>
      <c r="DD61" s="37">
        <f>COUNTIF(E61:CO61,"НЕМ")</f>
        <v>0</v>
      </c>
      <c r="DE61" s="37">
        <f>COUNTIF(E61:CO61,"ФРА")</f>
        <v>0</v>
      </c>
      <c r="DF61" s="37">
        <f>COUNTIF(E61:CO61,"ОКР")</f>
        <v>0</v>
      </c>
      <c r="DG61" s="37">
        <f>COUNTIF(E61:CO61,"ИЗО")</f>
        <v>0</v>
      </c>
      <c r="DH61" s="37">
        <f>COUNTIF(E61:CO61,"КУБ")</f>
        <v>0</v>
      </c>
      <c r="DI61" s="37">
        <f>COUNTIF(E61:CO61,"МУЗ")</f>
        <v>0</v>
      </c>
      <c r="DJ61" s="37">
        <f>COUNTIF(E61:CO61,"ОБЗ")</f>
        <v>0</v>
      </c>
      <c r="DK61" s="37">
        <f>COUNTIF(E61:CO61,"ТЕХ")</f>
        <v>0</v>
      </c>
      <c r="DL61" s="37">
        <f>COUNTIF(E61:CO61,"ФЗР")</f>
        <v>0</v>
      </c>
      <c r="DM61" s="37">
        <f>COUNTIF(F61:CP61,"ФЗР")</f>
        <v>0</v>
      </c>
      <c r="DN61" s="38">
        <f t="shared" si="100"/>
        <v>18</v>
      </c>
    </row>
    <row r="62" spans="1:118" ht="18" customHeight="1" x14ac:dyDescent="0.25">
      <c r="A62" s="123"/>
      <c r="B62" s="120"/>
      <c r="C62" s="57"/>
      <c r="D62" s="9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110"/>
      <c r="BZ62" s="27"/>
      <c r="CA62" s="27"/>
      <c r="CB62" s="27"/>
      <c r="CC62" s="33"/>
      <c r="CD62" s="27"/>
      <c r="CE62" s="27"/>
      <c r="CF62" s="27"/>
      <c r="CG62" s="27"/>
      <c r="CH62" s="33"/>
      <c r="CI62" s="27"/>
      <c r="CJ62" s="27"/>
      <c r="CK62" s="59"/>
      <c r="CL62" s="27"/>
      <c r="CM62" s="116"/>
      <c r="CN62" s="27"/>
      <c r="CO62" s="27"/>
      <c r="CP62" s="65"/>
      <c r="CQ62" s="66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57"/>
    </row>
    <row r="63" spans="1:118" ht="15.75" customHeight="1" x14ac:dyDescent="0.25">
      <c r="A63" s="124"/>
      <c r="B63" s="125"/>
      <c r="C63" s="126"/>
      <c r="D63" s="3"/>
      <c r="E63" s="127"/>
      <c r="F63" s="127"/>
      <c r="G63" s="127"/>
      <c r="H63" s="127"/>
      <c r="I63" s="127"/>
      <c r="J63" s="128"/>
      <c r="K63" s="127"/>
      <c r="L63" s="127"/>
      <c r="M63" s="127"/>
      <c r="N63" s="127"/>
      <c r="O63" s="127"/>
      <c r="P63" s="128"/>
      <c r="Q63" s="127"/>
      <c r="R63" s="127"/>
      <c r="S63" s="127"/>
      <c r="T63" s="127"/>
      <c r="U63" s="127"/>
      <c r="V63" s="128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8"/>
      <c r="AI63" s="127"/>
      <c r="AJ63" s="127"/>
      <c r="AK63" s="127"/>
      <c r="AL63" s="127"/>
      <c r="AM63" s="127"/>
      <c r="AN63" s="128"/>
      <c r="AO63" s="127"/>
      <c r="AP63" s="127"/>
      <c r="AQ63" s="129"/>
      <c r="AR63" s="127"/>
      <c r="AS63" s="127"/>
      <c r="AT63" s="128"/>
      <c r="AU63" s="127"/>
      <c r="AV63" s="127"/>
      <c r="AW63" s="127"/>
      <c r="AX63" s="127"/>
      <c r="AY63" s="127"/>
      <c r="AZ63" s="128"/>
      <c r="BA63" s="127"/>
      <c r="BB63" s="127"/>
      <c r="BC63" s="127"/>
      <c r="BD63" s="127"/>
      <c r="BE63" s="128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8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30"/>
      <c r="CD63" s="127"/>
      <c r="CE63" s="127"/>
      <c r="CF63" s="127"/>
      <c r="CG63" s="127"/>
      <c r="CH63" s="130"/>
      <c r="CI63" s="127"/>
      <c r="CJ63" s="127"/>
      <c r="CK63" s="127"/>
      <c r="CL63" s="127"/>
      <c r="CM63" s="127"/>
      <c r="CN63" s="131"/>
      <c r="CO63" s="127"/>
      <c r="CP63" s="132"/>
      <c r="CQ63" s="132"/>
      <c r="CR63" s="132"/>
      <c r="CS63" s="132"/>
      <c r="CT63" s="132"/>
      <c r="CU63" s="132"/>
      <c r="CV63" s="132"/>
      <c r="CW63" s="132"/>
      <c r="CX63" s="132"/>
      <c r="CY63" s="132"/>
      <c r="CZ63" s="132"/>
      <c r="DA63" s="132"/>
      <c r="DB63" s="132"/>
      <c r="DC63" s="132"/>
      <c r="DD63" s="132"/>
      <c r="DE63" s="132"/>
      <c r="DF63" s="133"/>
      <c r="DG63" s="133"/>
      <c r="DH63" s="133"/>
      <c r="DI63" s="133"/>
      <c r="DJ63" s="133"/>
      <c r="DK63" s="133"/>
      <c r="DL63" s="126"/>
      <c r="DM63" s="126"/>
      <c r="DN63" s="126"/>
    </row>
    <row r="64" spans="1:118" s="165" customFormat="1" ht="15.75" customHeight="1" x14ac:dyDescent="0.25">
      <c r="A64" s="160"/>
      <c r="B64" s="161"/>
      <c r="C64" s="160"/>
      <c r="D64" s="162"/>
      <c r="E64" s="175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9"/>
      <c r="AD64" s="180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9"/>
      <c r="BA64" s="181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9"/>
      <c r="BX64" s="183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9"/>
      <c r="CP64" s="160"/>
      <c r="CQ64" s="160"/>
      <c r="CR64" s="160"/>
      <c r="CS64" s="160"/>
      <c r="CT64" s="160"/>
      <c r="CU64" s="160"/>
      <c r="CV64" s="160"/>
      <c r="CW64" s="160"/>
      <c r="CX64" s="160"/>
      <c r="CY64" s="160"/>
      <c r="CZ64" s="160"/>
      <c r="DA64" s="160"/>
      <c r="DB64" s="160"/>
      <c r="DC64" s="160"/>
      <c r="DD64" s="160"/>
      <c r="DE64" s="160"/>
      <c r="DF64" s="163"/>
      <c r="DG64" s="163"/>
      <c r="DH64" s="163"/>
      <c r="DI64" s="163"/>
      <c r="DJ64" s="163"/>
      <c r="DK64" s="163"/>
      <c r="DL64" s="160"/>
      <c r="DM64" s="164"/>
      <c r="DN64" s="160"/>
    </row>
    <row r="65" spans="1:117" ht="57.75" customHeight="1" x14ac:dyDescent="0.25">
      <c r="A65" s="134" t="s">
        <v>115</v>
      </c>
      <c r="B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5"/>
      <c r="CD65" s="4"/>
      <c r="CE65" s="4"/>
      <c r="CF65" s="4"/>
      <c r="CG65" s="4"/>
      <c r="CH65" s="5"/>
      <c r="CI65" s="4"/>
      <c r="CJ65" s="4"/>
      <c r="CK65" s="4"/>
      <c r="CL65" s="4"/>
      <c r="CM65" s="4"/>
      <c r="CN65" s="6"/>
      <c r="CO65" s="4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8"/>
      <c r="DM65" s="8"/>
    </row>
    <row r="66" spans="1:117" ht="53.25" customHeight="1" x14ac:dyDescent="0.25">
      <c r="A66" s="172" t="s">
        <v>121</v>
      </c>
      <c r="B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5"/>
      <c r="CD66" s="4"/>
      <c r="CE66" s="4"/>
      <c r="CF66" s="4"/>
      <c r="CG66" s="4"/>
      <c r="CH66" s="5"/>
      <c r="CI66" s="4"/>
      <c r="CJ66" s="4"/>
      <c r="CK66" s="4"/>
      <c r="CL66" s="4"/>
      <c r="CM66" s="4"/>
      <c r="CN66" s="6"/>
      <c r="CO66" s="4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8"/>
      <c r="DL66" s="8"/>
      <c r="DM66" s="8"/>
    </row>
    <row r="67" spans="1:117" ht="15.75" customHeight="1" x14ac:dyDescent="0.25">
      <c r="A67" s="1"/>
      <c r="B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5"/>
      <c r="CD67" s="4"/>
      <c r="CE67" s="4"/>
      <c r="CF67" s="4"/>
      <c r="CG67" s="4"/>
      <c r="CH67" s="5"/>
      <c r="CI67" s="4"/>
      <c r="CJ67" s="4"/>
      <c r="CK67" s="4"/>
      <c r="CL67" s="4"/>
      <c r="CM67" s="4"/>
      <c r="CN67" s="6"/>
      <c r="CO67" s="4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8"/>
      <c r="DL67" s="8"/>
    </row>
    <row r="68" spans="1:117" ht="51" customHeight="1" x14ac:dyDescent="0.25">
      <c r="A68" s="135" t="s">
        <v>116</v>
      </c>
      <c r="B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5"/>
      <c r="CD68" s="4"/>
      <c r="CE68" s="4"/>
      <c r="CF68" s="4"/>
      <c r="CG68" s="4"/>
      <c r="CH68" s="5"/>
      <c r="CI68" s="4"/>
      <c r="CJ68" s="4"/>
      <c r="CK68" s="4"/>
      <c r="CL68" s="4"/>
      <c r="CM68" s="4"/>
      <c r="CN68" s="6"/>
      <c r="CO68" s="4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8"/>
      <c r="DL68" s="8"/>
    </row>
    <row r="69" spans="1:117" ht="15.75" customHeight="1" x14ac:dyDescent="0.25">
      <c r="A69" s="1"/>
      <c r="B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5"/>
      <c r="CD69" s="4"/>
      <c r="CE69" s="4"/>
      <c r="CF69" s="4"/>
      <c r="CG69" s="4"/>
      <c r="CH69" s="5"/>
      <c r="CI69" s="4"/>
      <c r="CJ69" s="4"/>
      <c r="CK69" s="4"/>
      <c r="CL69" s="4"/>
      <c r="CM69" s="4"/>
      <c r="CN69" s="6"/>
      <c r="CO69" s="4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8"/>
      <c r="DL69" s="8"/>
    </row>
    <row r="70" spans="1:117" ht="15.75" customHeight="1" x14ac:dyDescent="0.25">
      <c r="A70" s="1"/>
      <c r="B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5"/>
      <c r="CD70" s="4"/>
      <c r="CE70" s="4"/>
      <c r="CF70" s="4"/>
      <c r="CG70" s="4"/>
      <c r="CH70" s="5"/>
      <c r="CI70" s="4"/>
      <c r="CJ70" s="4"/>
      <c r="CK70" s="4"/>
      <c r="CL70" s="4"/>
      <c r="CM70" s="4"/>
      <c r="CN70" s="6"/>
      <c r="CO70" s="4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8"/>
      <c r="DL70" s="8"/>
    </row>
    <row r="71" spans="1:117" ht="15.75" customHeight="1" x14ac:dyDescent="0.25">
      <c r="A71" s="1"/>
      <c r="B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5"/>
      <c r="CD71" s="4"/>
      <c r="CE71" s="4"/>
      <c r="CF71" s="4"/>
      <c r="CG71" s="4"/>
      <c r="CH71" s="5"/>
      <c r="CI71" s="4"/>
      <c r="CJ71" s="4"/>
      <c r="CK71" s="4"/>
      <c r="CL71" s="4"/>
      <c r="CM71" s="4"/>
      <c r="CN71" s="6"/>
      <c r="CO71" s="4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8"/>
      <c r="DL71" s="8"/>
    </row>
    <row r="72" spans="1:117" ht="15.75" customHeight="1" x14ac:dyDescent="0.25">
      <c r="A72" s="1"/>
      <c r="B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5"/>
      <c r="CD72" s="4"/>
      <c r="CE72" s="4"/>
      <c r="CF72" s="4"/>
      <c r="CG72" s="4"/>
      <c r="CH72" s="5"/>
      <c r="CI72" s="4"/>
      <c r="CJ72" s="4"/>
      <c r="CK72" s="4"/>
      <c r="CL72" s="4"/>
      <c r="CM72" s="4"/>
      <c r="CN72" s="6"/>
      <c r="CO72" s="4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8"/>
      <c r="DL72" s="8"/>
    </row>
    <row r="73" spans="1:117" ht="15.75" customHeight="1" x14ac:dyDescent="0.25">
      <c r="A73" s="1"/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5"/>
      <c r="CD73" s="4"/>
      <c r="CE73" s="4"/>
      <c r="CF73" s="4"/>
      <c r="CG73" s="4"/>
      <c r="CH73" s="5"/>
      <c r="CI73" s="4"/>
      <c r="CJ73" s="4"/>
      <c r="CK73" s="4"/>
      <c r="CL73" s="4"/>
      <c r="CM73" s="4"/>
      <c r="CN73" s="6"/>
      <c r="CO73" s="4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8"/>
      <c r="DL73" s="8"/>
    </row>
    <row r="74" spans="1:117" ht="15.75" customHeight="1" x14ac:dyDescent="0.25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5"/>
      <c r="CD74" s="4"/>
      <c r="CE74" s="4"/>
      <c r="CF74" s="4"/>
      <c r="CG74" s="4"/>
      <c r="CH74" s="5"/>
      <c r="CI74" s="4"/>
      <c r="CJ74" s="4"/>
      <c r="CK74" s="4"/>
      <c r="CL74" s="4"/>
      <c r="CM74" s="4"/>
      <c r="CN74" s="6"/>
      <c r="CO74" s="4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8"/>
      <c r="DL74" s="8"/>
    </row>
    <row r="75" spans="1:117" ht="15.75" customHeight="1" x14ac:dyDescent="0.25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5"/>
      <c r="CD75" s="4"/>
      <c r="CE75" s="4"/>
      <c r="CF75" s="4"/>
      <c r="CG75" s="4"/>
      <c r="CH75" s="5"/>
      <c r="CI75" s="4"/>
      <c r="CJ75" s="4"/>
      <c r="CK75" s="4"/>
      <c r="CL75" s="4"/>
      <c r="CM75" s="4"/>
      <c r="CN75" s="6"/>
      <c r="CO75" s="4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8"/>
      <c r="DL75" s="8"/>
    </row>
    <row r="76" spans="1:117" ht="15.75" customHeight="1" x14ac:dyDescent="0.25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5"/>
      <c r="CD76" s="4"/>
      <c r="CE76" s="4"/>
      <c r="CF76" s="4"/>
      <c r="CG76" s="4"/>
      <c r="CH76" s="5"/>
      <c r="CI76" s="4"/>
      <c r="CJ76" s="4"/>
      <c r="CK76" s="4"/>
      <c r="CL76" s="4"/>
      <c r="CM76" s="4"/>
      <c r="CN76" s="6"/>
      <c r="CO76" s="4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8"/>
      <c r="DL76" s="8"/>
    </row>
    <row r="77" spans="1:117" ht="15.75" customHeight="1" x14ac:dyDescent="0.25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5"/>
      <c r="CD77" s="4"/>
      <c r="CE77" s="4"/>
      <c r="CF77" s="4"/>
      <c r="CG77" s="4"/>
      <c r="CH77" s="5"/>
      <c r="CI77" s="4"/>
      <c r="CJ77" s="4"/>
      <c r="CK77" s="4"/>
      <c r="CL77" s="4"/>
      <c r="CM77" s="4"/>
      <c r="CN77" s="6"/>
      <c r="CO77" s="4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8"/>
      <c r="DL77" s="8"/>
    </row>
    <row r="78" spans="1:117" ht="15.75" customHeight="1" x14ac:dyDescent="0.25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5"/>
      <c r="CD78" s="4"/>
      <c r="CE78" s="4"/>
      <c r="CF78" s="4"/>
      <c r="CG78" s="4"/>
      <c r="CH78" s="5"/>
      <c r="CI78" s="4"/>
      <c r="CJ78" s="4"/>
      <c r="CK78" s="4"/>
      <c r="CL78" s="4"/>
      <c r="CM78" s="4"/>
      <c r="CN78" s="6"/>
      <c r="CO78" s="4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8"/>
      <c r="DL78" s="8"/>
    </row>
    <row r="79" spans="1:117" ht="15.75" customHeight="1" x14ac:dyDescent="0.25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5"/>
      <c r="CD79" s="4"/>
      <c r="CE79" s="4"/>
      <c r="CF79" s="4"/>
      <c r="CG79" s="4"/>
      <c r="CH79" s="5"/>
      <c r="CI79" s="4"/>
      <c r="CJ79" s="4"/>
      <c r="CK79" s="4"/>
      <c r="CL79" s="4"/>
      <c r="CM79" s="4"/>
      <c r="CN79" s="6"/>
      <c r="CO79" s="4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8"/>
      <c r="DL79" s="8"/>
    </row>
    <row r="80" spans="1:117" ht="15.75" customHeight="1" x14ac:dyDescent="0.25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5"/>
      <c r="CD80" s="4"/>
      <c r="CE80" s="4"/>
      <c r="CF80" s="4"/>
      <c r="CG80" s="4"/>
      <c r="CH80" s="5"/>
      <c r="CI80" s="4"/>
      <c r="CJ80" s="4"/>
      <c r="CK80" s="4"/>
      <c r="CL80" s="4"/>
      <c r="CM80" s="4"/>
      <c r="CN80" s="6"/>
      <c r="CO80" s="4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8"/>
      <c r="DL80" s="8"/>
    </row>
    <row r="81" spans="1:116" ht="15.75" customHeight="1" x14ac:dyDescent="0.25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5"/>
      <c r="CD81" s="4"/>
      <c r="CE81" s="4"/>
      <c r="CF81" s="4"/>
      <c r="CG81" s="4"/>
      <c r="CH81" s="5"/>
      <c r="CI81" s="4"/>
      <c r="CJ81" s="4"/>
      <c r="CK81" s="4"/>
      <c r="CL81" s="4"/>
      <c r="CM81" s="4"/>
      <c r="CN81" s="6"/>
      <c r="CO81" s="4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8"/>
      <c r="DL81" s="8"/>
    </row>
    <row r="82" spans="1:116" ht="15.75" customHeight="1" x14ac:dyDescent="0.25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5"/>
      <c r="CD82" s="4"/>
      <c r="CE82" s="4"/>
      <c r="CF82" s="4"/>
      <c r="CG82" s="4"/>
      <c r="CH82" s="5"/>
      <c r="CI82" s="4"/>
      <c r="CJ82" s="4"/>
      <c r="CK82" s="4"/>
      <c r="CL82" s="4"/>
      <c r="CM82" s="4"/>
      <c r="CN82" s="6"/>
      <c r="CO82" s="4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8"/>
      <c r="DL82" s="8"/>
    </row>
    <row r="83" spans="1:116" ht="15.75" customHeight="1" x14ac:dyDescent="0.25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5"/>
      <c r="CD83" s="4"/>
      <c r="CE83" s="4"/>
      <c r="CF83" s="4"/>
      <c r="CG83" s="4"/>
      <c r="CH83" s="5"/>
      <c r="CI83" s="4"/>
      <c r="CJ83" s="4"/>
      <c r="CK83" s="4"/>
      <c r="CL83" s="4"/>
      <c r="CM83" s="4"/>
      <c r="CN83" s="6"/>
      <c r="CO83" s="4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8"/>
      <c r="DL83" s="8"/>
    </row>
    <row r="84" spans="1:116" ht="15.75" customHeight="1" x14ac:dyDescent="0.25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5"/>
      <c r="CD84" s="4"/>
      <c r="CE84" s="4"/>
      <c r="CF84" s="4"/>
      <c r="CG84" s="4"/>
      <c r="CH84" s="5"/>
      <c r="CI84" s="4"/>
      <c r="CJ84" s="4"/>
      <c r="CK84" s="4"/>
      <c r="CL84" s="4"/>
      <c r="CM84" s="4"/>
      <c r="CN84" s="6"/>
      <c r="CO84" s="4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8"/>
      <c r="DL84" s="8"/>
    </row>
    <row r="85" spans="1:116" ht="15.75" customHeight="1" x14ac:dyDescent="0.25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5"/>
      <c r="CD85" s="4"/>
      <c r="CE85" s="4"/>
      <c r="CF85" s="4"/>
      <c r="CG85" s="4"/>
      <c r="CH85" s="5"/>
      <c r="CI85" s="4"/>
      <c r="CJ85" s="4"/>
      <c r="CK85" s="4"/>
      <c r="CL85" s="4"/>
      <c r="CM85" s="4"/>
      <c r="CN85" s="6"/>
      <c r="CO85" s="4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8"/>
      <c r="DL85" s="8"/>
    </row>
    <row r="86" spans="1:116" ht="15.75" customHeight="1" x14ac:dyDescent="0.25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5"/>
      <c r="CD86" s="4"/>
      <c r="CE86" s="4"/>
      <c r="CF86" s="4"/>
      <c r="CG86" s="4"/>
      <c r="CH86" s="5"/>
      <c r="CI86" s="4"/>
      <c r="CJ86" s="4"/>
      <c r="CK86" s="4"/>
      <c r="CL86" s="4"/>
      <c r="CM86" s="4"/>
      <c r="CN86" s="6"/>
      <c r="CO86" s="4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8"/>
      <c r="DL86" s="8"/>
    </row>
    <row r="87" spans="1:116" ht="15.75" customHeight="1" x14ac:dyDescent="0.25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5"/>
      <c r="CD87" s="4"/>
      <c r="CE87" s="4"/>
      <c r="CF87" s="4"/>
      <c r="CG87" s="4"/>
      <c r="CH87" s="5"/>
      <c r="CI87" s="4"/>
      <c r="CJ87" s="4"/>
      <c r="CK87" s="4"/>
      <c r="CL87" s="4"/>
      <c r="CM87" s="4"/>
      <c r="CN87" s="6"/>
      <c r="CO87" s="4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8"/>
      <c r="DL87" s="8"/>
    </row>
    <row r="88" spans="1:116" ht="15.75" customHeight="1" x14ac:dyDescent="0.25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5"/>
      <c r="CD88" s="4"/>
      <c r="CE88" s="4"/>
      <c r="CF88" s="4"/>
      <c r="CG88" s="4"/>
      <c r="CH88" s="5"/>
      <c r="CI88" s="4"/>
      <c r="CJ88" s="4"/>
      <c r="CK88" s="4"/>
      <c r="CL88" s="4"/>
      <c r="CM88" s="4"/>
      <c r="CN88" s="6"/>
      <c r="CO88" s="4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8"/>
      <c r="DL88" s="8"/>
    </row>
    <row r="89" spans="1:116" ht="15.75" customHeight="1" x14ac:dyDescent="0.25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5"/>
      <c r="CD89" s="4"/>
      <c r="CE89" s="4"/>
      <c r="CF89" s="4"/>
      <c r="CG89" s="4"/>
      <c r="CH89" s="5"/>
      <c r="CI89" s="4"/>
      <c r="CJ89" s="4"/>
      <c r="CK89" s="4"/>
      <c r="CL89" s="4"/>
      <c r="CM89" s="4"/>
      <c r="CN89" s="6"/>
      <c r="CO89" s="4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8"/>
      <c r="DL89" s="8"/>
    </row>
    <row r="90" spans="1:116" ht="15.75" customHeight="1" x14ac:dyDescent="0.25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5"/>
      <c r="CD90" s="4"/>
      <c r="CE90" s="4"/>
      <c r="CF90" s="4"/>
      <c r="CG90" s="4"/>
      <c r="CH90" s="5"/>
      <c r="CI90" s="4"/>
      <c r="CJ90" s="4"/>
      <c r="CK90" s="4"/>
      <c r="CL90" s="4"/>
      <c r="CM90" s="4"/>
      <c r="CN90" s="6"/>
      <c r="CO90" s="4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8"/>
      <c r="DL90" s="8"/>
    </row>
    <row r="91" spans="1:116" ht="15.75" customHeight="1" x14ac:dyDescent="0.25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5"/>
      <c r="CD91" s="4"/>
      <c r="CE91" s="4"/>
      <c r="CF91" s="4"/>
      <c r="CG91" s="4"/>
      <c r="CH91" s="5"/>
      <c r="CI91" s="4"/>
      <c r="CJ91" s="4"/>
      <c r="CK91" s="4"/>
      <c r="CL91" s="4"/>
      <c r="CM91" s="4"/>
      <c r="CN91" s="6"/>
      <c r="CO91" s="4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8"/>
      <c r="DL91" s="8"/>
    </row>
    <row r="92" spans="1:116" ht="15.75" customHeight="1" x14ac:dyDescent="0.25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5"/>
      <c r="CD92" s="4"/>
      <c r="CE92" s="4"/>
      <c r="CF92" s="4"/>
      <c r="CG92" s="4"/>
      <c r="CH92" s="5"/>
      <c r="CI92" s="4"/>
      <c r="CJ92" s="4"/>
      <c r="CK92" s="4"/>
      <c r="CL92" s="4"/>
      <c r="CM92" s="4"/>
      <c r="CN92" s="6"/>
      <c r="CO92" s="4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8"/>
      <c r="DL92" s="8"/>
    </row>
    <row r="93" spans="1:116" ht="15.75" customHeight="1" x14ac:dyDescent="0.25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5"/>
      <c r="CD93" s="4"/>
      <c r="CE93" s="4"/>
      <c r="CF93" s="4"/>
      <c r="CG93" s="4"/>
      <c r="CH93" s="5"/>
      <c r="CI93" s="4"/>
      <c r="CJ93" s="4"/>
      <c r="CK93" s="4"/>
      <c r="CL93" s="4"/>
      <c r="CM93" s="4"/>
      <c r="CN93" s="6"/>
      <c r="CO93" s="4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8"/>
      <c r="DL93" s="8"/>
    </row>
    <row r="94" spans="1:116" ht="15.75" customHeight="1" x14ac:dyDescent="0.25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5"/>
      <c r="CD94" s="4"/>
      <c r="CE94" s="4"/>
      <c r="CF94" s="4"/>
      <c r="CG94" s="4"/>
      <c r="CH94" s="5"/>
      <c r="CI94" s="4"/>
      <c r="CJ94" s="4"/>
      <c r="CK94" s="4"/>
      <c r="CL94" s="4"/>
      <c r="CM94" s="4"/>
      <c r="CN94" s="6"/>
      <c r="CO94" s="4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8"/>
      <c r="DL94" s="8"/>
    </row>
    <row r="95" spans="1:116" ht="15.75" customHeight="1" x14ac:dyDescent="0.25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5"/>
      <c r="CD95" s="4"/>
      <c r="CE95" s="4"/>
      <c r="CF95" s="4"/>
      <c r="CG95" s="4"/>
      <c r="CH95" s="5"/>
      <c r="CI95" s="4"/>
      <c r="CJ95" s="4"/>
      <c r="CK95" s="4"/>
      <c r="CL95" s="4"/>
      <c r="CM95" s="4"/>
      <c r="CN95" s="6"/>
      <c r="CO95" s="4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8"/>
      <c r="DL95" s="8"/>
    </row>
    <row r="96" spans="1:116" ht="15.75" customHeight="1" x14ac:dyDescent="0.25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5"/>
      <c r="CD96" s="4"/>
      <c r="CE96" s="4"/>
      <c r="CF96" s="4"/>
      <c r="CG96" s="4"/>
      <c r="CH96" s="5"/>
      <c r="CI96" s="4"/>
      <c r="CJ96" s="4"/>
      <c r="CK96" s="4"/>
      <c r="CL96" s="4"/>
      <c r="CM96" s="4"/>
      <c r="CN96" s="6"/>
      <c r="CO96" s="4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8"/>
      <c r="DL96" s="8"/>
    </row>
    <row r="97" spans="1:116" ht="15.75" customHeight="1" x14ac:dyDescent="0.25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5"/>
      <c r="CD97" s="4"/>
      <c r="CE97" s="4"/>
      <c r="CF97" s="4"/>
      <c r="CG97" s="4"/>
      <c r="CH97" s="5"/>
      <c r="CI97" s="4"/>
      <c r="CJ97" s="4"/>
      <c r="CK97" s="4"/>
      <c r="CL97" s="4"/>
      <c r="CM97" s="4"/>
      <c r="CN97" s="6"/>
      <c r="CO97" s="4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8"/>
      <c r="DL97" s="8"/>
    </row>
    <row r="98" spans="1:116" ht="15.75" customHeight="1" x14ac:dyDescent="0.25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5"/>
      <c r="CD98" s="4"/>
      <c r="CE98" s="4"/>
      <c r="CF98" s="4"/>
      <c r="CG98" s="4"/>
      <c r="CH98" s="5"/>
      <c r="CI98" s="4"/>
      <c r="CJ98" s="4"/>
      <c r="CK98" s="4"/>
      <c r="CL98" s="4"/>
      <c r="CM98" s="4"/>
      <c r="CN98" s="6"/>
      <c r="CO98" s="4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8"/>
      <c r="DL98" s="8"/>
    </row>
    <row r="99" spans="1:116" ht="15.75" customHeight="1" x14ac:dyDescent="0.25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5"/>
      <c r="CD99" s="4"/>
      <c r="CE99" s="4"/>
      <c r="CF99" s="4"/>
      <c r="CG99" s="4"/>
      <c r="CH99" s="5"/>
      <c r="CI99" s="4"/>
      <c r="CJ99" s="4"/>
      <c r="CK99" s="4"/>
      <c r="CL99" s="4"/>
      <c r="CM99" s="4"/>
      <c r="CN99" s="6"/>
      <c r="CO99" s="4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8"/>
      <c r="DL99" s="8"/>
    </row>
    <row r="100" spans="1:116" ht="15.75" customHeight="1" x14ac:dyDescent="0.25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5"/>
      <c r="CD100" s="4"/>
      <c r="CE100" s="4"/>
      <c r="CF100" s="4"/>
      <c r="CG100" s="4"/>
      <c r="CH100" s="5"/>
      <c r="CI100" s="4"/>
      <c r="CJ100" s="4"/>
      <c r="CK100" s="4"/>
      <c r="CL100" s="4"/>
      <c r="CM100" s="4"/>
      <c r="CN100" s="6"/>
      <c r="CO100" s="4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8"/>
      <c r="DL100" s="8"/>
    </row>
    <row r="101" spans="1:116" ht="15.75" customHeight="1" x14ac:dyDescent="0.25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5"/>
      <c r="CD101" s="4"/>
      <c r="CE101" s="4"/>
      <c r="CF101" s="4"/>
      <c r="CG101" s="4"/>
      <c r="CH101" s="5"/>
      <c r="CI101" s="4"/>
      <c r="CJ101" s="4"/>
      <c r="CK101" s="4"/>
      <c r="CL101" s="4"/>
      <c r="CM101" s="4"/>
      <c r="CN101" s="6"/>
      <c r="CO101" s="4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8"/>
      <c r="DL101" s="8"/>
    </row>
    <row r="102" spans="1:116" ht="15.75" customHeight="1" x14ac:dyDescent="0.25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5"/>
      <c r="CD102" s="4"/>
      <c r="CE102" s="4"/>
      <c r="CF102" s="4"/>
      <c r="CG102" s="4"/>
      <c r="CH102" s="5"/>
      <c r="CI102" s="4"/>
      <c r="CJ102" s="4"/>
      <c r="CK102" s="4"/>
      <c r="CL102" s="4"/>
      <c r="CM102" s="4"/>
      <c r="CN102" s="6"/>
      <c r="CO102" s="4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8"/>
      <c r="DL102" s="8"/>
    </row>
    <row r="103" spans="1:116" ht="15.75" customHeight="1" x14ac:dyDescent="0.25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5"/>
      <c r="CD103" s="4"/>
      <c r="CE103" s="4"/>
      <c r="CF103" s="4"/>
      <c r="CG103" s="4"/>
      <c r="CH103" s="5"/>
      <c r="CI103" s="4"/>
      <c r="CJ103" s="4"/>
      <c r="CK103" s="4"/>
      <c r="CL103" s="4"/>
      <c r="CM103" s="4"/>
      <c r="CN103" s="6"/>
      <c r="CO103" s="4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8"/>
      <c r="DL103" s="8"/>
    </row>
    <row r="104" spans="1:116" ht="15.75" customHeight="1" x14ac:dyDescent="0.25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5"/>
      <c r="CD104" s="4"/>
      <c r="CE104" s="4"/>
      <c r="CF104" s="4"/>
      <c r="CG104" s="4"/>
      <c r="CH104" s="5"/>
      <c r="CI104" s="4"/>
      <c r="CJ104" s="4"/>
      <c r="CK104" s="4"/>
      <c r="CL104" s="4"/>
      <c r="CM104" s="4"/>
      <c r="CN104" s="6"/>
      <c r="CO104" s="4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8"/>
      <c r="DL104" s="8"/>
    </row>
    <row r="105" spans="1:116" ht="15.75" customHeight="1" x14ac:dyDescent="0.25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5"/>
      <c r="CD105" s="4"/>
      <c r="CE105" s="4"/>
      <c r="CF105" s="4"/>
      <c r="CG105" s="4"/>
      <c r="CH105" s="5"/>
      <c r="CI105" s="4"/>
      <c r="CJ105" s="4"/>
      <c r="CK105" s="4"/>
      <c r="CL105" s="4"/>
      <c r="CM105" s="4"/>
      <c r="CN105" s="6"/>
      <c r="CO105" s="4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8"/>
      <c r="DL105" s="8"/>
    </row>
    <row r="106" spans="1:116" ht="15.75" customHeight="1" x14ac:dyDescent="0.25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5"/>
      <c r="CD106" s="4"/>
      <c r="CE106" s="4"/>
      <c r="CF106" s="4"/>
      <c r="CG106" s="4"/>
      <c r="CH106" s="5"/>
      <c r="CI106" s="4"/>
      <c r="CJ106" s="4"/>
      <c r="CK106" s="4"/>
      <c r="CL106" s="4"/>
      <c r="CM106" s="4"/>
      <c r="CN106" s="6"/>
      <c r="CO106" s="4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8"/>
      <c r="DL106" s="8"/>
    </row>
    <row r="107" spans="1:116" ht="15.75" customHeight="1" x14ac:dyDescent="0.25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5"/>
      <c r="CD107" s="4"/>
      <c r="CE107" s="4"/>
      <c r="CF107" s="4"/>
      <c r="CG107" s="4"/>
      <c r="CH107" s="5"/>
      <c r="CI107" s="4"/>
      <c r="CJ107" s="4"/>
      <c r="CK107" s="4"/>
      <c r="CL107" s="4"/>
      <c r="CM107" s="4"/>
      <c r="CN107" s="6"/>
      <c r="CO107" s="4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8"/>
      <c r="DL107" s="8"/>
    </row>
    <row r="108" spans="1:116" ht="15.75" customHeight="1" x14ac:dyDescent="0.25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5"/>
      <c r="CD108" s="4"/>
      <c r="CE108" s="4"/>
      <c r="CF108" s="4"/>
      <c r="CG108" s="4"/>
      <c r="CH108" s="5"/>
      <c r="CI108" s="4"/>
      <c r="CJ108" s="4"/>
      <c r="CK108" s="4"/>
      <c r="CL108" s="4"/>
      <c r="CM108" s="4"/>
      <c r="CN108" s="6"/>
      <c r="CO108" s="4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8"/>
      <c r="DL108" s="8"/>
    </row>
    <row r="109" spans="1:116" ht="15.75" customHeight="1" x14ac:dyDescent="0.25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5"/>
      <c r="CD109" s="4"/>
      <c r="CE109" s="4"/>
      <c r="CF109" s="4"/>
      <c r="CG109" s="4"/>
      <c r="CH109" s="5"/>
      <c r="CI109" s="4"/>
      <c r="CJ109" s="4"/>
      <c r="CK109" s="4"/>
      <c r="CL109" s="4"/>
      <c r="CM109" s="4"/>
      <c r="CN109" s="6"/>
      <c r="CO109" s="4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8"/>
      <c r="DL109" s="8"/>
    </row>
    <row r="110" spans="1:116" ht="15.75" customHeight="1" x14ac:dyDescent="0.25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5"/>
      <c r="CD110" s="4"/>
      <c r="CE110" s="4"/>
      <c r="CF110" s="4"/>
      <c r="CG110" s="4"/>
      <c r="CH110" s="5"/>
      <c r="CI110" s="4"/>
      <c r="CJ110" s="4"/>
      <c r="CK110" s="4"/>
      <c r="CL110" s="4"/>
      <c r="CM110" s="4"/>
      <c r="CN110" s="6"/>
      <c r="CO110" s="4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8"/>
      <c r="DL110" s="8"/>
    </row>
    <row r="111" spans="1:116" ht="15.75" customHeight="1" x14ac:dyDescent="0.25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5"/>
      <c r="CD111" s="4"/>
      <c r="CE111" s="4"/>
      <c r="CF111" s="4"/>
      <c r="CG111" s="4"/>
      <c r="CH111" s="5"/>
      <c r="CI111" s="4"/>
      <c r="CJ111" s="4"/>
      <c r="CK111" s="4"/>
      <c r="CL111" s="4"/>
      <c r="CM111" s="4"/>
      <c r="CN111" s="6"/>
      <c r="CO111" s="4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8"/>
      <c r="DL111" s="8"/>
    </row>
    <row r="112" spans="1:116" ht="15.75" customHeight="1" x14ac:dyDescent="0.25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5"/>
      <c r="CD112" s="4"/>
      <c r="CE112" s="4"/>
      <c r="CF112" s="4"/>
      <c r="CG112" s="4"/>
      <c r="CH112" s="5"/>
      <c r="CI112" s="4"/>
      <c r="CJ112" s="4"/>
      <c r="CK112" s="4"/>
      <c r="CL112" s="4"/>
      <c r="CM112" s="4"/>
      <c r="CN112" s="6"/>
      <c r="CO112" s="4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8"/>
      <c r="DL112" s="8"/>
    </row>
    <row r="113" spans="1:116" ht="15.75" customHeight="1" x14ac:dyDescent="0.25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5"/>
      <c r="CD113" s="4"/>
      <c r="CE113" s="4"/>
      <c r="CF113" s="4"/>
      <c r="CG113" s="4"/>
      <c r="CH113" s="5"/>
      <c r="CI113" s="4"/>
      <c r="CJ113" s="4"/>
      <c r="CK113" s="4"/>
      <c r="CL113" s="4"/>
      <c r="CM113" s="4"/>
      <c r="CN113" s="6"/>
      <c r="CO113" s="4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8"/>
      <c r="DL113" s="8"/>
    </row>
    <row r="114" spans="1:116" ht="15.75" customHeight="1" x14ac:dyDescent="0.25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5"/>
      <c r="CD114" s="4"/>
      <c r="CE114" s="4"/>
      <c r="CF114" s="4"/>
      <c r="CG114" s="4"/>
      <c r="CH114" s="5"/>
      <c r="CI114" s="4"/>
      <c r="CJ114" s="4"/>
      <c r="CK114" s="4"/>
      <c r="CL114" s="4"/>
      <c r="CM114" s="4"/>
      <c r="CN114" s="6"/>
      <c r="CO114" s="4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8"/>
      <c r="DL114" s="8"/>
    </row>
    <row r="115" spans="1:116" ht="15.75" customHeight="1" x14ac:dyDescent="0.25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5"/>
      <c r="CD115" s="4"/>
      <c r="CE115" s="4"/>
      <c r="CF115" s="4"/>
      <c r="CG115" s="4"/>
      <c r="CH115" s="5"/>
      <c r="CI115" s="4"/>
      <c r="CJ115" s="4"/>
      <c r="CK115" s="4"/>
      <c r="CL115" s="4"/>
      <c r="CM115" s="4"/>
      <c r="CN115" s="6"/>
      <c r="CO115" s="4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8"/>
      <c r="DL115" s="8"/>
    </row>
    <row r="116" spans="1:116" ht="15.75" customHeight="1" x14ac:dyDescent="0.25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5"/>
      <c r="CD116" s="4"/>
      <c r="CE116" s="4"/>
      <c r="CF116" s="4"/>
      <c r="CG116" s="4"/>
      <c r="CH116" s="5"/>
      <c r="CI116" s="4"/>
      <c r="CJ116" s="4"/>
      <c r="CK116" s="4"/>
      <c r="CL116" s="4"/>
      <c r="CM116" s="4"/>
      <c r="CN116" s="6"/>
      <c r="CO116" s="4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8"/>
      <c r="DL116" s="8"/>
    </row>
    <row r="117" spans="1:116" ht="15.75" customHeight="1" x14ac:dyDescent="0.25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5"/>
      <c r="CD117" s="4"/>
      <c r="CE117" s="4"/>
      <c r="CF117" s="4"/>
      <c r="CG117" s="4"/>
      <c r="CH117" s="5"/>
      <c r="CI117" s="4"/>
      <c r="CJ117" s="4"/>
      <c r="CK117" s="4"/>
      <c r="CL117" s="4"/>
      <c r="CM117" s="4"/>
      <c r="CN117" s="6"/>
      <c r="CO117" s="4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8"/>
      <c r="DL117" s="8"/>
    </row>
    <row r="118" spans="1:116" ht="15.75" customHeight="1" x14ac:dyDescent="0.25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5"/>
      <c r="CD118" s="4"/>
      <c r="CE118" s="4"/>
      <c r="CF118" s="4"/>
      <c r="CG118" s="4"/>
      <c r="CH118" s="5"/>
      <c r="CI118" s="4"/>
      <c r="CJ118" s="4"/>
      <c r="CK118" s="4"/>
      <c r="CL118" s="4"/>
      <c r="CM118" s="4"/>
      <c r="CN118" s="6"/>
      <c r="CO118" s="4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8"/>
      <c r="DL118" s="8"/>
    </row>
    <row r="119" spans="1:116" ht="15.75" customHeight="1" x14ac:dyDescent="0.25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5"/>
      <c r="CD119" s="4"/>
      <c r="CE119" s="4"/>
      <c r="CF119" s="4"/>
      <c r="CG119" s="4"/>
      <c r="CH119" s="5"/>
      <c r="CI119" s="4"/>
      <c r="CJ119" s="4"/>
      <c r="CK119" s="4"/>
      <c r="CL119" s="4"/>
      <c r="CM119" s="4"/>
      <c r="CN119" s="6"/>
      <c r="CO119" s="4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8"/>
      <c r="DL119" s="8"/>
    </row>
    <row r="120" spans="1:116" ht="15.75" customHeight="1" x14ac:dyDescent="0.25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5"/>
      <c r="CD120" s="4"/>
      <c r="CE120" s="4"/>
      <c r="CF120" s="4"/>
      <c r="CG120" s="4"/>
      <c r="CH120" s="5"/>
      <c r="CI120" s="4"/>
      <c r="CJ120" s="4"/>
      <c r="CK120" s="4"/>
      <c r="CL120" s="4"/>
      <c r="CM120" s="4"/>
      <c r="CN120" s="6"/>
      <c r="CO120" s="4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8"/>
      <c r="DL120" s="8"/>
    </row>
    <row r="121" spans="1:116" ht="15.75" customHeight="1" x14ac:dyDescent="0.25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5"/>
      <c r="CD121" s="4"/>
      <c r="CE121" s="4"/>
      <c r="CF121" s="4"/>
      <c r="CG121" s="4"/>
      <c r="CH121" s="5"/>
      <c r="CI121" s="4"/>
      <c r="CJ121" s="4"/>
      <c r="CK121" s="4"/>
      <c r="CL121" s="4"/>
      <c r="CM121" s="4"/>
      <c r="CN121" s="6"/>
      <c r="CO121" s="4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8"/>
      <c r="DL121" s="8"/>
    </row>
    <row r="122" spans="1:116" ht="15.75" customHeight="1" x14ac:dyDescent="0.25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5"/>
      <c r="CD122" s="4"/>
      <c r="CE122" s="4"/>
      <c r="CF122" s="4"/>
      <c r="CG122" s="4"/>
      <c r="CH122" s="5"/>
      <c r="CI122" s="4"/>
      <c r="CJ122" s="4"/>
      <c r="CK122" s="4"/>
      <c r="CL122" s="4"/>
      <c r="CM122" s="4"/>
      <c r="CN122" s="6"/>
      <c r="CO122" s="4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8"/>
      <c r="DL122" s="8"/>
    </row>
    <row r="123" spans="1:116" ht="15.75" customHeight="1" x14ac:dyDescent="0.25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5"/>
      <c r="CD123" s="4"/>
      <c r="CE123" s="4"/>
      <c r="CF123" s="4"/>
      <c r="CG123" s="4"/>
      <c r="CH123" s="5"/>
      <c r="CI123" s="4"/>
      <c r="CJ123" s="4"/>
      <c r="CK123" s="4"/>
      <c r="CL123" s="4"/>
      <c r="CM123" s="4"/>
      <c r="CN123" s="6"/>
      <c r="CO123" s="4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8"/>
      <c r="DL123" s="8"/>
    </row>
    <row r="124" spans="1:116" ht="15.75" customHeight="1" x14ac:dyDescent="0.25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5"/>
      <c r="CD124" s="4"/>
      <c r="CE124" s="4"/>
      <c r="CF124" s="4"/>
      <c r="CG124" s="4"/>
      <c r="CH124" s="5"/>
      <c r="CI124" s="4"/>
      <c r="CJ124" s="4"/>
      <c r="CK124" s="4"/>
      <c r="CL124" s="4"/>
      <c r="CM124" s="4"/>
      <c r="CN124" s="6"/>
      <c r="CO124" s="4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8"/>
      <c r="DL124" s="8"/>
    </row>
    <row r="125" spans="1:116" ht="15.75" customHeight="1" x14ac:dyDescent="0.25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5"/>
      <c r="CD125" s="4"/>
      <c r="CE125" s="4"/>
      <c r="CF125" s="4"/>
      <c r="CG125" s="4"/>
      <c r="CH125" s="5"/>
      <c r="CI125" s="4"/>
      <c r="CJ125" s="4"/>
      <c r="CK125" s="4"/>
      <c r="CL125" s="4"/>
      <c r="CM125" s="4"/>
      <c r="CN125" s="6"/>
      <c r="CO125" s="4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8"/>
      <c r="DL125" s="8"/>
    </row>
    <row r="126" spans="1:116" ht="15.75" customHeight="1" x14ac:dyDescent="0.25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5"/>
      <c r="CD126" s="4"/>
      <c r="CE126" s="4"/>
      <c r="CF126" s="4"/>
      <c r="CG126" s="4"/>
      <c r="CH126" s="5"/>
      <c r="CI126" s="4"/>
      <c r="CJ126" s="4"/>
      <c r="CK126" s="4"/>
      <c r="CL126" s="4"/>
      <c r="CM126" s="4"/>
      <c r="CN126" s="6"/>
      <c r="CO126" s="4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8"/>
      <c r="DL126" s="8"/>
    </row>
    <row r="127" spans="1:116" ht="15.75" customHeight="1" x14ac:dyDescent="0.25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5"/>
      <c r="CD127" s="4"/>
      <c r="CE127" s="4"/>
      <c r="CF127" s="4"/>
      <c r="CG127" s="4"/>
      <c r="CH127" s="5"/>
      <c r="CI127" s="4"/>
      <c r="CJ127" s="4"/>
      <c r="CK127" s="4"/>
      <c r="CL127" s="4"/>
      <c r="CM127" s="4"/>
      <c r="CN127" s="6"/>
      <c r="CO127" s="4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8"/>
      <c r="DL127" s="8"/>
    </row>
    <row r="128" spans="1:116" ht="15.75" customHeight="1" x14ac:dyDescent="0.25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5"/>
      <c r="CD128" s="4"/>
      <c r="CE128" s="4"/>
      <c r="CF128" s="4"/>
      <c r="CG128" s="4"/>
      <c r="CH128" s="5"/>
      <c r="CI128" s="4"/>
      <c r="CJ128" s="4"/>
      <c r="CK128" s="4"/>
      <c r="CL128" s="4"/>
      <c r="CM128" s="4"/>
      <c r="CN128" s="6"/>
      <c r="CO128" s="4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8"/>
      <c r="DL128" s="8"/>
    </row>
    <row r="129" spans="1:116" ht="15.75" customHeight="1" x14ac:dyDescent="0.25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5"/>
      <c r="CD129" s="4"/>
      <c r="CE129" s="4"/>
      <c r="CF129" s="4"/>
      <c r="CG129" s="4"/>
      <c r="CH129" s="5"/>
      <c r="CI129" s="4"/>
      <c r="CJ129" s="4"/>
      <c r="CK129" s="4"/>
      <c r="CL129" s="4"/>
      <c r="CM129" s="4"/>
      <c r="CN129" s="6"/>
      <c r="CO129" s="4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8"/>
      <c r="DL129" s="8"/>
    </row>
    <row r="130" spans="1:116" ht="15.75" customHeight="1" x14ac:dyDescent="0.25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5"/>
      <c r="CD130" s="4"/>
      <c r="CE130" s="4"/>
      <c r="CF130" s="4"/>
      <c r="CG130" s="4"/>
      <c r="CH130" s="5"/>
      <c r="CI130" s="4"/>
      <c r="CJ130" s="4"/>
      <c r="CK130" s="4"/>
      <c r="CL130" s="4"/>
      <c r="CM130" s="4"/>
      <c r="CN130" s="6"/>
      <c r="CO130" s="4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8"/>
      <c r="DL130" s="8"/>
    </row>
    <row r="131" spans="1:116" ht="15.75" customHeight="1" x14ac:dyDescent="0.25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5"/>
      <c r="CD131" s="4"/>
      <c r="CE131" s="4"/>
      <c r="CF131" s="4"/>
      <c r="CG131" s="4"/>
      <c r="CH131" s="5"/>
      <c r="CI131" s="4"/>
      <c r="CJ131" s="4"/>
      <c r="CK131" s="4"/>
      <c r="CL131" s="4"/>
      <c r="CM131" s="4"/>
      <c r="CN131" s="6"/>
      <c r="CO131" s="4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8"/>
      <c r="DL131" s="8"/>
    </row>
    <row r="132" spans="1:116" ht="15.75" customHeight="1" x14ac:dyDescent="0.25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5"/>
      <c r="CD132" s="4"/>
      <c r="CE132" s="4"/>
      <c r="CF132" s="4"/>
      <c r="CG132" s="4"/>
      <c r="CH132" s="5"/>
      <c r="CI132" s="4"/>
      <c r="CJ132" s="4"/>
      <c r="CK132" s="4"/>
      <c r="CL132" s="4"/>
      <c r="CM132" s="4"/>
      <c r="CN132" s="6"/>
      <c r="CO132" s="4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8"/>
      <c r="DL132" s="8"/>
    </row>
    <row r="133" spans="1:116" ht="15.75" customHeight="1" x14ac:dyDescent="0.25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5"/>
      <c r="CD133" s="4"/>
      <c r="CE133" s="4"/>
      <c r="CF133" s="4"/>
      <c r="CG133" s="4"/>
      <c r="CH133" s="5"/>
      <c r="CI133" s="4"/>
      <c r="CJ133" s="4"/>
      <c r="CK133" s="4"/>
      <c r="CL133" s="4"/>
      <c r="CM133" s="4"/>
      <c r="CN133" s="6"/>
      <c r="CO133" s="4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8"/>
      <c r="DL133" s="8"/>
    </row>
    <row r="134" spans="1:116" ht="15.75" customHeight="1" x14ac:dyDescent="0.25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5"/>
      <c r="CD134" s="4"/>
      <c r="CE134" s="4"/>
      <c r="CF134" s="4"/>
      <c r="CG134" s="4"/>
      <c r="CH134" s="5"/>
      <c r="CI134" s="4"/>
      <c r="CJ134" s="4"/>
      <c r="CK134" s="4"/>
      <c r="CL134" s="4"/>
      <c r="CM134" s="4"/>
      <c r="CN134" s="6"/>
      <c r="CO134" s="4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8"/>
      <c r="DL134" s="8"/>
    </row>
    <row r="135" spans="1:116" ht="15.75" customHeight="1" x14ac:dyDescent="0.25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5"/>
      <c r="CD135" s="4"/>
      <c r="CE135" s="4"/>
      <c r="CF135" s="4"/>
      <c r="CG135" s="4"/>
      <c r="CH135" s="5"/>
      <c r="CI135" s="4"/>
      <c r="CJ135" s="4"/>
      <c r="CK135" s="4"/>
      <c r="CL135" s="4"/>
      <c r="CM135" s="4"/>
      <c r="CN135" s="6"/>
      <c r="CO135" s="4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8"/>
      <c r="DL135" s="8"/>
    </row>
    <row r="136" spans="1:116" ht="15.75" customHeight="1" x14ac:dyDescent="0.25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5"/>
      <c r="CD136" s="4"/>
      <c r="CE136" s="4"/>
      <c r="CF136" s="4"/>
      <c r="CG136" s="4"/>
      <c r="CH136" s="5"/>
      <c r="CI136" s="4"/>
      <c r="CJ136" s="4"/>
      <c r="CK136" s="4"/>
      <c r="CL136" s="4"/>
      <c r="CM136" s="4"/>
      <c r="CN136" s="6"/>
      <c r="CO136" s="4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8"/>
      <c r="DL136" s="8"/>
    </row>
    <row r="137" spans="1:116" ht="15.75" customHeight="1" x14ac:dyDescent="0.25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5"/>
      <c r="CD137" s="4"/>
      <c r="CE137" s="4"/>
      <c r="CF137" s="4"/>
      <c r="CG137" s="4"/>
      <c r="CH137" s="5"/>
      <c r="CI137" s="4"/>
      <c r="CJ137" s="4"/>
      <c r="CK137" s="4"/>
      <c r="CL137" s="4"/>
      <c r="CM137" s="4"/>
      <c r="CN137" s="6"/>
      <c r="CO137" s="4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8"/>
      <c r="DL137" s="8"/>
    </row>
    <row r="138" spans="1:116" ht="15.75" customHeight="1" x14ac:dyDescent="0.25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5"/>
      <c r="CD138" s="4"/>
      <c r="CE138" s="4"/>
      <c r="CF138" s="4"/>
      <c r="CG138" s="4"/>
      <c r="CH138" s="5"/>
      <c r="CI138" s="4"/>
      <c r="CJ138" s="4"/>
      <c r="CK138" s="4"/>
      <c r="CL138" s="4"/>
      <c r="CM138" s="4"/>
      <c r="CN138" s="6"/>
      <c r="CO138" s="4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8"/>
      <c r="DL138" s="8"/>
    </row>
    <row r="139" spans="1:116" ht="15.75" customHeight="1" x14ac:dyDescent="0.25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5"/>
      <c r="CD139" s="4"/>
      <c r="CE139" s="4"/>
      <c r="CF139" s="4"/>
      <c r="CG139" s="4"/>
      <c r="CH139" s="5"/>
      <c r="CI139" s="4"/>
      <c r="CJ139" s="4"/>
      <c r="CK139" s="4"/>
      <c r="CL139" s="4"/>
      <c r="CM139" s="4"/>
      <c r="CN139" s="6"/>
      <c r="CO139" s="4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8"/>
      <c r="DL139" s="8"/>
    </row>
    <row r="140" spans="1:116" ht="15.75" customHeight="1" x14ac:dyDescent="0.25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5"/>
      <c r="CD140" s="4"/>
      <c r="CE140" s="4"/>
      <c r="CF140" s="4"/>
      <c r="CG140" s="4"/>
      <c r="CH140" s="5"/>
      <c r="CI140" s="4"/>
      <c r="CJ140" s="4"/>
      <c r="CK140" s="4"/>
      <c r="CL140" s="4"/>
      <c r="CM140" s="4"/>
      <c r="CN140" s="6"/>
      <c r="CO140" s="4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8"/>
      <c r="DL140" s="8"/>
    </row>
    <row r="141" spans="1:116" ht="15.75" customHeight="1" x14ac:dyDescent="0.25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5"/>
      <c r="CD141" s="4"/>
      <c r="CE141" s="4"/>
      <c r="CF141" s="4"/>
      <c r="CG141" s="4"/>
      <c r="CH141" s="5"/>
      <c r="CI141" s="4"/>
      <c r="CJ141" s="4"/>
      <c r="CK141" s="4"/>
      <c r="CL141" s="4"/>
      <c r="CM141" s="4"/>
      <c r="CN141" s="6"/>
      <c r="CO141" s="4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8"/>
      <c r="DL141" s="8"/>
    </row>
    <row r="142" spans="1:116" ht="15.75" customHeight="1" x14ac:dyDescent="0.25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5"/>
      <c r="CD142" s="4"/>
      <c r="CE142" s="4"/>
      <c r="CF142" s="4"/>
      <c r="CG142" s="4"/>
      <c r="CH142" s="5"/>
      <c r="CI142" s="4"/>
      <c r="CJ142" s="4"/>
      <c r="CK142" s="4"/>
      <c r="CL142" s="4"/>
      <c r="CM142" s="4"/>
      <c r="CN142" s="6"/>
      <c r="CO142" s="4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8"/>
      <c r="DL142" s="8"/>
    </row>
    <row r="143" spans="1:116" ht="15.75" customHeight="1" x14ac:dyDescent="0.25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5"/>
      <c r="CD143" s="4"/>
      <c r="CE143" s="4"/>
      <c r="CF143" s="4"/>
      <c r="CG143" s="4"/>
      <c r="CH143" s="5"/>
      <c r="CI143" s="4"/>
      <c r="CJ143" s="4"/>
      <c r="CK143" s="4"/>
      <c r="CL143" s="4"/>
      <c r="CM143" s="4"/>
      <c r="CN143" s="6"/>
      <c r="CO143" s="4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8"/>
      <c r="DL143" s="8"/>
    </row>
    <row r="144" spans="1:116" ht="15.75" customHeight="1" x14ac:dyDescent="0.25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5"/>
      <c r="CD144" s="4"/>
      <c r="CE144" s="4"/>
      <c r="CF144" s="4"/>
      <c r="CG144" s="4"/>
      <c r="CH144" s="5"/>
      <c r="CI144" s="4"/>
      <c r="CJ144" s="4"/>
      <c r="CK144" s="4"/>
      <c r="CL144" s="4"/>
      <c r="CM144" s="4"/>
      <c r="CN144" s="6"/>
      <c r="CO144" s="4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8"/>
      <c r="DL144" s="8"/>
    </row>
    <row r="145" spans="1:116" ht="15.75" customHeight="1" x14ac:dyDescent="0.25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5"/>
      <c r="CD145" s="4"/>
      <c r="CE145" s="4"/>
      <c r="CF145" s="4"/>
      <c r="CG145" s="4"/>
      <c r="CH145" s="5"/>
      <c r="CI145" s="4"/>
      <c r="CJ145" s="4"/>
      <c r="CK145" s="4"/>
      <c r="CL145" s="4"/>
      <c r="CM145" s="4"/>
      <c r="CN145" s="6"/>
      <c r="CO145" s="4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8"/>
      <c r="DL145" s="8"/>
    </row>
    <row r="146" spans="1:116" ht="15.75" customHeight="1" x14ac:dyDescent="0.25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5"/>
      <c r="CD146" s="4"/>
      <c r="CE146" s="4"/>
      <c r="CF146" s="4"/>
      <c r="CG146" s="4"/>
      <c r="CH146" s="5"/>
      <c r="CI146" s="4"/>
      <c r="CJ146" s="4"/>
      <c r="CK146" s="4"/>
      <c r="CL146" s="4"/>
      <c r="CM146" s="4"/>
      <c r="CN146" s="6"/>
      <c r="CO146" s="4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8"/>
      <c r="DL146" s="8"/>
    </row>
    <row r="147" spans="1:116" ht="15.75" customHeight="1" x14ac:dyDescent="0.25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5"/>
      <c r="CD147" s="4"/>
      <c r="CE147" s="4"/>
      <c r="CF147" s="4"/>
      <c r="CG147" s="4"/>
      <c r="CH147" s="5"/>
      <c r="CI147" s="4"/>
      <c r="CJ147" s="4"/>
      <c r="CK147" s="4"/>
      <c r="CL147" s="4"/>
      <c r="CM147" s="4"/>
      <c r="CN147" s="6"/>
      <c r="CO147" s="4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8"/>
      <c r="DL147" s="8"/>
    </row>
    <row r="148" spans="1:116" ht="15.75" customHeight="1" x14ac:dyDescent="0.25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5"/>
      <c r="CD148" s="4"/>
      <c r="CE148" s="4"/>
      <c r="CF148" s="4"/>
      <c r="CG148" s="4"/>
      <c r="CH148" s="5"/>
      <c r="CI148" s="4"/>
      <c r="CJ148" s="4"/>
      <c r="CK148" s="4"/>
      <c r="CL148" s="4"/>
      <c r="CM148" s="4"/>
      <c r="CN148" s="6"/>
      <c r="CO148" s="4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8"/>
      <c r="DL148" s="8"/>
    </row>
    <row r="149" spans="1:116" ht="15.75" customHeight="1" x14ac:dyDescent="0.25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5"/>
      <c r="CD149" s="4"/>
      <c r="CE149" s="4"/>
      <c r="CF149" s="4"/>
      <c r="CG149" s="4"/>
      <c r="CH149" s="5"/>
      <c r="CI149" s="4"/>
      <c r="CJ149" s="4"/>
      <c r="CK149" s="4"/>
      <c r="CL149" s="4"/>
      <c r="CM149" s="4"/>
      <c r="CN149" s="6"/>
      <c r="CO149" s="4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8"/>
      <c r="DL149" s="8"/>
    </row>
    <row r="150" spans="1:116" ht="15.75" customHeight="1" x14ac:dyDescent="0.25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5"/>
      <c r="CD150" s="4"/>
      <c r="CE150" s="4"/>
      <c r="CF150" s="4"/>
      <c r="CG150" s="4"/>
      <c r="CH150" s="5"/>
      <c r="CI150" s="4"/>
      <c r="CJ150" s="4"/>
      <c r="CK150" s="4"/>
      <c r="CL150" s="4"/>
      <c r="CM150" s="4"/>
      <c r="CN150" s="6"/>
      <c r="CO150" s="4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8"/>
      <c r="DL150" s="8"/>
    </row>
    <row r="151" spans="1:116" ht="15.75" customHeight="1" x14ac:dyDescent="0.25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5"/>
      <c r="CD151" s="4"/>
      <c r="CE151" s="4"/>
      <c r="CF151" s="4"/>
      <c r="CG151" s="4"/>
      <c r="CH151" s="5"/>
      <c r="CI151" s="4"/>
      <c r="CJ151" s="4"/>
      <c r="CK151" s="4"/>
      <c r="CL151" s="4"/>
      <c r="CM151" s="4"/>
      <c r="CN151" s="6"/>
      <c r="CO151" s="4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8"/>
      <c r="DL151" s="8"/>
    </row>
    <row r="152" spans="1:116" ht="15.75" customHeight="1" x14ac:dyDescent="0.25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5"/>
      <c r="CD152" s="4"/>
      <c r="CE152" s="4"/>
      <c r="CF152" s="4"/>
      <c r="CG152" s="4"/>
      <c r="CH152" s="5"/>
      <c r="CI152" s="4"/>
      <c r="CJ152" s="4"/>
      <c r="CK152" s="4"/>
      <c r="CL152" s="4"/>
      <c r="CM152" s="4"/>
      <c r="CN152" s="6"/>
      <c r="CO152" s="4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8"/>
      <c r="DL152" s="8"/>
    </row>
    <row r="153" spans="1:116" ht="15.75" customHeight="1" x14ac:dyDescent="0.25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5"/>
      <c r="CD153" s="4"/>
      <c r="CE153" s="4"/>
      <c r="CF153" s="4"/>
      <c r="CG153" s="4"/>
      <c r="CH153" s="5"/>
      <c r="CI153" s="4"/>
      <c r="CJ153" s="4"/>
      <c r="CK153" s="4"/>
      <c r="CL153" s="4"/>
      <c r="CM153" s="4"/>
      <c r="CN153" s="6"/>
      <c r="CO153" s="4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8"/>
      <c r="DL153" s="8"/>
    </row>
    <row r="154" spans="1:116" ht="15.75" customHeight="1" x14ac:dyDescent="0.25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5"/>
      <c r="CD154" s="4"/>
      <c r="CE154" s="4"/>
      <c r="CF154" s="4"/>
      <c r="CG154" s="4"/>
      <c r="CH154" s="5"/>
      <c r="CI154" s="4"/>
      <c r="CJ154" s="4"/>
      <c r="CK154" s="4"/>
      <c r="CL154" s="4"/>
      <c r="CM154" s="4"/>
      <c r="CN154" s="6"/>
      <c r="CO154" s="4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8"/>
      <c r="DL154" s="8"/>
    </row>
    <row r="155" spans="1:116" ht="15.75" customHeight="1" x14ac:dyDescent="0.25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5"/>
      <c r="CD155" s="4"/>
      <c r="CE155" s="4"/>
      <c r="CF155" s="4"/>
      <c r="CG155" s="4"/>
      <c r="CH155" s="5"/>
      <c r="CI155" s="4"/>
      <c r="CJ155" s="4"/>
      <c r="CK155" s="4"/>
      <c r="CL155" s="4"/>
      <c r="CM155" s="4"/>
      <c r="CN155" s="6"/>
      <c r="CO155" s="4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8"/>
      <c r="DL155" s="8"/>
    </row>
    <row r="156" spans="1:116" ht="15.75" customHeight="1" x14ac:dyDescent="0.25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5"/>
      <c r="CD156" s="4"/>
      <c r="CE156" s="4"/>
      <c r="CF156" s="4"/>
      <c r="CG156" s="4"/>
      <c r="CH156" s="5"/>
      <c r="CI156" s="4"/>
      <c r="CJ156" s="4"/>
      <c r="CK156" s="4"/>
      <c r="CL156" s="4"/>
      <c r="CM156" s="4"/>
      <c r="CN156" s="6"/>
      <c r="CO156" s="4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8"/>
      <c r="DL156" s="8"/>
    </row>
    <row r="157" spans="1:116" ht="15.75" customHeight="1" x14ac:dyDescent="0.25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5"/>
      <c r="CD157" s="4"/>
      <c r="CE157" s="4"/>
      <c r="CF157" s="4"/>
      <c r="CG157" s="4"/>
      <c r="CH157" s="5"/>
      <c r="CI157" s="4"/>
      <c r="CJ157" s="4"/>
      <c r="CK157" s="4"/>
      <c r="CL157" s="4"/>
      <c r="CM157" s="4"/>
      <c r="CN157" s="6"/>
      <c r="CO157" s="4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8"/>
      <c r="DL157" s="8"/>
    </row>
    <row r="158" spans="1:116" ht="15.75" customHeight="1" x14ac:dyDescent="0.25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5"/>
      <c r="CD158" s="4"/>
      <c r="CE158" s="4"/>
      <c r="CF158" s="4"/>
      <c r="CG158" s="4"/>
      <c r="CH158" s="5"/>
      <c r="CI158" s="4"/>
      <c r="CJ158" s="4"/>
      <c r="CK158" s="4"/>
      <c r="CL158" s="4"/>
      <c r="CM158" s="4"/>
      <c r="CN158" s="6"/>
      <c r="CO158" s="4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8"/>
      <c r="DL158" s="8"/>
    </row>
    <row r="159" spans="1:116" ht="15.75" customHeight="1" x14ac:dyDescent="0.25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5"/>
      <c r="CD159" s="4"/>
      <c r="CE159" s="4"/>
      <c r="CF159" s="4"/>
      <c r="CG159" s="4"/>
      <c r="CH159" s="5"/>
      <c r="CI159" s="4"/>
      <c r="CJ159" s="4"/>
      <c r="CK159" s="4"/>
      <c r="CL159" s="4"/>
      <c r="CM159" s="4"/>
      <c r="CN159" s="6"/>
      <c r="CO159" s="4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8"/>
      <c r="DL159" s="8"/>
    </row>
    <row r="160" spans="1:116" ht="15.75" customHeight="1" x14ac:dyDescent="0.25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5"/>
      <c r="CD160" s="4"/>
      <c r="CE160" s="4"/>
      <c r="CF160" s="4"/>
      <c r="CG160" s="4"/>
      <c r="CH160" s="5"/>
      <c r="CI160" s="4"/>
      <c r="CJ160" s="4"/>
      <c r="CK160" s="4"/>
      <c r="CL160" s="4"/>
      <c r="CM160" s="4"/>
      <c r="CN160" s="6"/>
      <c r="CO160" s="4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8"/>
      <c r="DL160" s="8"/>
    </row>
    <row r="161" spans="1:116" ht="15.75" customHeight="1" x14ac:dyDescent="0.25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5"/>
      <c r="CD161" s="4"/>
      <c r="CE161" s="4"/>
      <c r="CF161" s="4"/>
      <c r="CG161" s="4"/>
      <c r="CH161" s="5"/>
      <c r="CI161" s="4"/>
      <c r="CJ161" s="4"/>
      <c r="CK161" s="4"/>
      <c r="CL161" s="4"/>
      <c r="CM161" s="4"/>
      <c r="CN161" s="6"/>
      <c r="CO161" s="4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8"/>
      <c r="DL161" s="8"/>
    </row>
    <row r="162" spans="1:116" ht="15.75" customHeight="1" x14ac:dyDescent="0.25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5"/>
      <c r="CD162" s="4"/>
      <c r="CE162" s="4"/>
      <c r="CF162" s="4"/>
      <c r="CG162" s="4"/>
      <c r="CH162" s="5"/>
      <c r="CI162" s="4"/>
      <c r="CJ162" s="4"/>
      <c r="CK162" s="4"/>
      <c r="CL162" s="4"/>
      <c r="CM162" s="4"/>
      <c r="CN162" s="6"/>
      <c r="CO162" s="4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8"/>
      <c r="DL162" s="8"/>
    </row>
    <row r="163" spans="1:116" ht="15.75" customHeight="1" x14ac:dyDescent="0.25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5"/>
      <c r="CD163" s="4"/>
      <c r="CE163" s="4"/>
      <c r="CF163" s="4"/>
      <c r="CG163" s="4"/>
      <c r="CH163" s="5"/>
      <c r="CI163" s="4"/>
      <c r="CJ163" s="4"/>
      <c r="CK163" s="4"/>
      <c r="CL163" s="4"/>
      <c r="CM163" s="4"/>
      <c r="CN163" s="6"/>
      <c r="CO163" s="4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8"/>
      <c r="DL163" s="8"/>
    </row>
    <row r="164" spans="1:116" ht="15.75" customHeight="1" x14ac:dyDescent="0.25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5"/>
      <c r="CD164" s="4"/>
      <c r="CE164" s="4"/>
      <c r="CF164" s="4"/>
      <c r="CG164" s="4"/>
      <c r="CH164" s="5"/>
      <c r="CI164" s="4"/>
      <c r="CJ164" s="4"/>
      <c r="CK164" s="4"/>
      <c r="CL164" s="4"/>
      <c r="CM164" s="4"/>
      <c r="CN164" s="6"/>
      <c r="CO164" s="4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8"/>
      <c r="DL164" s="8"/>
    </row>
    <row r="165" spans="1:116" ht="15.75" customHeight="1" x14ac:dyDescent="0.25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5"/>
      <c r="CD165" s="4"/>
      <c r="CE165" s="4"/>
      <c r="CF165" s="4"/>
      <c r="CG165" s="4"/>
      <c r="CH165" s="5"/>
      <c r="CI165" s="4"/>
      <c r="CJ165" s="4"/>
      <c r="CK165" s="4"/>
      <c r="CL165" s="4"/>
      <c r="CM165" s="4"/>
      <c r="CN165" s="6"/>
      <c r="CO165" s="4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8"/>
      <c r="DL165" s="8"/>
    </row>
    <row r="166" spans="1:116" ht="15.75" customHeight="1" x14ac:dyDescent="0.25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5"/>
      <c r="CD166" s="4"/>
      <c r="CE166" s="4"/>
      <c r="CF166" s="4"/>
      <c r="CG166" s="4"/>
      <c r="CH166" s="5"/>
      <c r="CI166" s="4"/>
      <c r="CJ166" s="4"/>
      <c r="CK166" s="4"/>
      <c r="CL166" s="4"/>
      <c r="CM166" s="4"/>
      <c r="CN166" s="6"/>
      <c r="CO166" s="4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8"/>
      <c r="DL166" s="8"/>
    </row>
    <row r="167" spans="1:116" ht="15.75" customHeight="1" x14ac:dyDescent="0.25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5"/>
      <c r="CD167" s="4"/>
      <c r="CE167" s="4"/>
      <c r="CF167" s="4"/>
      <c r="CG167" s="4"/>
      <c r="CH167" s="5"/>
      <c r="CI167" s="4"/>
      <c r="CJ167" s="4"/>
      <c r="CK167" s="4"/>
      <c r="CL167" s="4"/>
      <c r="CM167" s="4"/>
      <c r="CN167" s="6"/>
      <c r="CO167" s="4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8"/>
      <c r="DL167" s="8"/>
    </row>
    <row r="168" spans="1:116" ht="15.75" customHeight="1" x14ac:dyDescent="0.25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5"/>
      <c r="CD168" s="4"/>
      <c r="CE168" s="4"/>
      <c r="CF168" s="4"/>
      <c r="CG168" s="4"/>
      <c r="CH168" s="5"/>
      <c r="CI168" s="4"/>
      <c r="CJ168" s="4"/>
      <c r="CK168" s="4"/>
      <c r="CL168" s="4"/>
      <c r="CM168" s="4"/>
      <c r="CN168" s="6"/>
      <c r="CO168" s="4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8"/>
      <c r="DL168" s="8"/>
    </row>
    <row r="169" spans="1:116" ht="15.75" customHeight="1" x14ac:dyDescent="0.25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5"/>
      <c r="CD169" s="4"/>
      <c r="CE169" s="4"/>
      <c r="CF169" s="4"/>
      <c r="CG169" s="4"/>
      <c r="CH169" s="5"/>
      <c r="CI169" s="4"/>
      <c r="CJ169" s="4"/>
      <c r="CK169" s="4"/>
      <c r="CL169" s="4"/>
      <c r="CM169" s="4"/>
      <c r="CN169" s="6"/>
      <c r="CO169" s="4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8"/>
      <c r="DL169" s="8"/>
    </row>
    <row r="170" spans="1:116" ht="15.75" customHeight="1" x14ac:dyDescent="0.25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5"/>
      <c r="CD170" s="4"/>
      <c r="CE170" s="4"/>
      <c r="CF170" s="4"/>
      <c r="CG170" s="4"/>
      <c r="CH170" s="5"/>
      <c r="CI170" s="4"/>
      <c r="CJ170" s="4"/>
      <c r="CK170" s="4"/>
      <c r="CL170" s="4"/>
      <c r="CM170" s="4"/>
      <c r="CN170" s="6"/>
      <c r="CO170" s="4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8"/>
      <c r="DL170" s="8"/>
    </row>
    <row r="171" spans="1:116" ht="15.75" customHeight="1" x14ac:dyDescent="0.25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5"/>
      <c r="CD171" s="4"/>
      <c r="CE171" s="4"/>
      <c r="CF171" s="4"/>
      <c r="CG171" s="4"/>
      <c r="CH171" s="5"/>
      <c r="CI171" s="4"/>
      <c r="CJ171" s="4"/>
      <c r="CK171" s="4"/>
      <c r="CL171" s="4"/>
      <c r="CM171" s="4"/>
      <c r="CN171" s="6"/>
      <c r="CO171" s="4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8"/>
      <c r="DL171" s="8"/>
    </row>
    <row r="172" spans="1:116" ht="15.75" customHeight="1" x14ac:dyDescent="0.25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5"/>
      <c r="CD172" s="4"/>
      <c r="CE172" s="4"/>
      <c r="CF172" s="4"/>
      <c r="CG172" s="4"/>
      <c r="CH172" s="5"/>
      <c r="CI172" s="4"/>
      <c r="CJ172" s="4"/>
      <c r="CK172" s="4"/>
      <c r="CL172" s="4"/>
      <c r="CM172" s="4"/>
      <c r="CN172" s="6"/>
      <c r="CO172" s="4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8"/>
      <c r="DL172" s="8"/>
    </row>
    <row r="173" spans="1:116" ht="15.75" customHeight="1" x14ac:dyDescent="0.25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5"/>
      <c r="CD173" s="4"/>
      <c r="CE173" s="4"/>
      <c r="CF173" s="4"/>
      <c r="CG173" s="4"/>
      <c r="CH173" s="5"/>
      <c r="CI173" s="4"/>
      <c r="CJ173" s="4"/>
      <c r="CK173" s="4"/>
      <c r="CL173" s="4"/>
      <c r="CM173" s="4"/>
      <c r="CN173" s="6"/>
      <c r="CO173" s="4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8"/>
      <c r="DL173" s="8"/>
    </row>
    <row r="174" spans="1:116" ht="15.75" customHeight="1" x14ac:dyDescent="0.25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5"/>
      <c r="CD174" s="4"/>
      <c r="CE174" s="4"/>
      <c r="CF174" s="4"/>
      <c r="CG174" s="4"/>
      <c r="CH174" s="5"/>
      <c r="CI174" s="4"/>
      <c r="CJ174" s="4"/>
      <c r="CK174" s="4"/>
      <c r="CL174" s="4"/>
      <c r="CM174" s="4"/>
      <c r="CN174" s="6"/>
      <c r="CO174" s="4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8"/>
      <c r="DL174" s="8"/>
    </row>
    <row r="175" spans="1:116" ht="15.75" customHeight="1" x14ac:dyDescent="0.25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5"/>
      <c r="CD175" s="4"/>
      <c r="CE175" s="4"/>
      <c r="CF175" s="4"/>
      <c r="CG175" s="4"/>
      <c r="CH175" s="5"/>
      <c r="CI175" s="4"/>
      <c r="CJ175" s="4"/>
      <c r="CK175" s="4"/>
      <c r="CL175" s="4"/>
      <c r="CM175" s="4"/>
      <c r="CN175" s="6"/>
      <c r="CO175" s="4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8"/>
      <c r="DL175" s="8"/>
    </row>
    <row r="176" spans="1:116" ht="15.75" customHeight="1" x14ac:dyDescent="0.25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5"/>
      <c r="CD176" s="4"/>
      <c r="CE176" s="4"/>
      <c r="CF176" s="4"/>
      <c r="CG176" s="4"/>
      <c r="CH176" s="5"/>
      <c r="CI176" s="4"/>
      <c r="CJ176" s="4"/>
      <c r="CK176" s="4"/>
      <c r="CL176" s="4"/>
      <c r="CM176" s="4"/>
      <c r="CN176" s="6"/>
      <c r="CO176" s="4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8"/>
      <c r="DL176" s="8"/>
    </row>
    <row r="177" spans="1:116" ht="15.75" customHeight="1" x14ac:dyDescent="0.25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5"/>
      <c r="CD177" s="4"/>
      <c r="CE177" s="4"/>
      <c r="CF177" s="4"/>
      <c r="CG177" s="4"/>
      <c r="CH177" s="5"/>
      <c r="CI177" s="4"/>
      <c r="CJ177" s="4"/>
      <c r="CK177" s="4"/>
      <c r="CL177" s="4"/>
      <c r="CM177" s="4"/>
      <c r="CN177" s="6"/>
      <c r="CO177" s="4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8"/>
      <c r="DL177" s="8"/>
    </row>
    <row r="178" spans="1:116" ht="15.75" customHeight="1" x14ac:dyDescent="0.25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5"/>
      <c r="CD178" s="4"/>
      <c r="CE178" s="4"/>
      <c r="CF178" s="4"/>
      <c r="CG178" s="4"/>
      <c r="CH178" s="5"/>
      <c r="CI178" s="4"/>
      <c r="CJ178" s="4"/>
      <c r="CK178" s="4"/>
      <c r="CL178" s="4"/>
      <c r="CM178" s="4"/>
      <c r="CN178" s="6"/>
      <c r="CO178" s="4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8"/>
      <c r="DL178" s="8"/>
    </row>
    <row r="179" spans="1:116" ht="15.75" customHeight="1" x14ac:dyDescent="0.25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5"/>
      <c r="CD179" s="4"/>
      <c r="CE179" s="4"/>
      <c r="CF179" s="4"/>
      <c r="CG179" s="4"/>
      <c r="CH179" s="5"/>
      <c r="CI179" s="4"/>
      <c r="CJ179" s="4"/>
      <c r="CK179" s="4"/>
      <c r="CL179" s="4"/>
      <c r="CM179" s="4"/>
      <c r="CN179" s="6"/>
      <c r="CO179" s="4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8"/>
      <c r="DL179" s="8"/>
    </row>
    <row r="180" spans="1:116" ht="15.75" customHeight="1" x14ac:dyDescent="0.25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5"/>
      <c r="CD180" s="4"/>
      <c r="CE180" s="4"/>
      <c r="CF180" s="4"/>
      <c r="CG180" s="4"/>
      <c r="CH180" s="5"/>
      <c r="CI180" s="4"/>
      <c r="CJ180" s="4"/>
      <c r="CK180" s="4"/>
      <c r="CL180" s="4"/>
      <c r="CM180" s="4"/>
      <c r="CN180" s="6"/>
      <c r="CO180" s="4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8"/>
      <c r="DL180" s="8"/>
    </row>
    <row r="181" spans="1:116" ht="15.75" customHeight="1" x14ac:dyDescent="0.25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5"/>
      <c r="CD181" s="4"/>
      <c r="CE181" s="4"/>
      <c r="CF181" s="4"/>
      <c r="CG181" s="4"/>
      <c r="CH181" s="5"/>
      <c r="CI181" s="4"/>
      <c r="CJ181" s="4"/>
      <c r="CK181" s="4"/>
      <c r="CL181" s="4"/>
      <c r="CM181" s="4"/>
      <c r="CN181" s="6"/>
      <c r="CO181" s="4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8"/>
      <c r="DL181" s="8"/>
    </row>
    <row r="182" spans="1:116" ht="15.75" customHeight="1" x14ac:dyDescent="0.25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5"/>
      <c r="CD182" s="4"/>
      <c r="CE182" s="4"/>
      <c r="CF182" s="4"/>
      <c r="CG182" s="4"/>
      <c r="CH182" s="5"/>
      <c r="CI182" s="4"/>
      <c r="CJ182" s="4"/>
      <c r="CK182" s="4"/>
      <c r="CL182" s="4"/>
      <c r="CM182" s="4"/>
      <c r="CN182" s="6"/>
      <c r="CO182" s="4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8"/>
      <c r="DL182" s="8"/>
    </row>
    <row r="183" spans="1:116" ht="15.75" customHeight="1" x14ac:dyDescent="0.25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5"/>
      <c r="CD183" s="4"/>
      <c r="CE183" s="4"/>
      <c r="CF183" s="4"/>
      <c r="CG183" s="4"/>
      <c r="CH183" s="5"/>
      <c r="CI183" s="4"/>
      <c r="CJ183" s="4"/>
      <c r="CK183" s="4"/>
      <c r="CL183" s="4"/>
      <c r="CM183" s="4"/>
      <c r="CN183" s="6"/>
      <c r="CO183" s="4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8"/>
      <c r="DL183" s="8"/>
    </row>
    <row r="184" spans="1:116" ht="15.75" customHeight="1" x14ac:dyDescent="0.25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5"/>
      <c r="CD184" s="4"/>
      <c r="CE184" s="4"/>
      <c r="CF184" s="4"/>
      <c r="CG184" s="4"/>
      <c r="CH184" s="5"/>
      <c r="CI184" s="4"/>
      <c r="CJ184" s="4"/>
      <c r="CK184" s="4"/>
      <c r="CL184" s="4"/>
      <c r="CM184" s="4"/>
      <c r="CN184" s="6"/>
      <c r="CO184" s="4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8"/>
      <c r="DL184" s="8"/>
    </row>
    <row r="185" spans="1:116" ht="15.75" customHeight="1" x14ac:dyDescent="0.25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5"/>
      <c r="CD185" s="4"/>
      <c r="CE185" s="4"/>
      <c r="CF185" s="4"/>
      <c r="CG185" s="4"/>
      <c r="CH185" s="5"/>
      <c r="CI185" s="4"/>
      <c r="CJ185" s="4"/>
      <c r="CK185" s="4"/>
      <c r="CL185" s="4"/>
      <c r="CM185" s="4"/>
      <c r="CN185" s="6"/>
      <c r="CO185" s="4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8"/>
      <c r="DL185" s="8"/>
    </row>
    <row r="186" spans="1:116" ht="15.75" customHeight="1" x14ac:dyDescent="0.25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5"/>
      <c r="CD186" s="4"/>
      <c r="CE186" s="4"/>
      <c r="CF186" s="4"/>
      <c r="CG186" s="4"/>
      <c r="CH186" s="5"/>
      <c r="CI186" s="4"/>
      <c r="CJ186" s="4"/>
      <c r="CK186" s="4"/>
      <c r="CL186" s="4"/>
      <c r="CM186" s="4"/>
      <c r="CN186" s="6"/>
      <c r="CO186" s="4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8"/>
      <c r="DL186" s="8"/>
    </row>
    <row r="187" spans="1:116" ht="15.75" customHeight="1" x14ac:dyDescent="0.25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5"/>
      <c r="CD187" s="4"/>
      <c r="CE187" s="4"/>
      <c r="CF187" s="4"/>
      <c r="CG187" s="4"/>
      <c r="CH187" s="5"/>
      <c r="CI187" s="4"/>
      <c r="CJ187" s="4"/>
      <c r="CK187" s="4"/>
      <c r="CL187" s="4"/>
      <c r="CM187" s="4"/>
      <c r="CN187" s="6"/>
      <c r="CO187" s="4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8"/>
      <c r="DL187" s="8"/>
    </row>
    <row r="188" spans="1:116" ht="15.75" customHeight="1" x14ac:dyDescent="0.25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5"/>
      <c r="CD188" s="4"/>
      <c r="CE188" s="4"/>
      <c r="CF188" s="4"/>
      <c r="CG188" s="4"/>
      <c r="CH188" s="5"/>
      <c r="CI188" s="4"/>
      <c r="CJ188" s="4"/>
      <c r="CK188" s="4"/>
      <c r="CL188" s="4"/>
      <c r="CM188" s="4"/>
      <c r="CN188" s="6"/>
      <c r="CO188" s="4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8"/>
      <c r="DL188" s="8"/>
    </row>
    <row r="189" spans="1:116" ht="15.75" customHeight="1" x14ac:dyDescent="0.25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5"/>
      <c r="CD189" s="4"/>
      <c r="CE189" s="4"/>
      <c r="CF189" s="4"/>
      <c r="CG189" s="4"/>
      <c r="CH189" s="5"/>
      <c r="CI189" s="4"/>
      <c r="CJ189" s="4"/>
      <c r="CK189" s="4"/>
      <c r="CL189" s="4"/>
      <c r="CM189" s="4"/>
      <c r="CN189" s="6"/>
      <c r="CO189" s="4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8"/>
      <c r="DL189" s="8"/>
    </row>
    <row r="190" spans="1:116" ht="15.75" customHeight="1" x14ac:dyDescent="0.25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5"/>
      <c r="CD190" s="4"/>
      <c r="CE190" s="4"/>
      <c r="CF190" s="4"/>
      <c r="CG190" s="4"/>
      <c r="CH190" s="5"/>
      <c r="CI190" s="4"/>
      <c r="CJ190" s="4"/>
      <c r="CK190" s="4"/>
      <c r="CL190" s="4"/>
      <c r="CM190" s="4"/>
      <c r="CN190" s="6"/>
      <c r="CO190" s="4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8"/>
      <c r="DL190" s="8"/>
    </row>
    <row r="191" spans="1:116" ht="15.75" customHeight="1" x14ac:dyDescent="0.25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5"/>
      <c r="CD191" s="4"/>
      <c r="CE191" s="4"/>
      <c r="CF191" s="4"/>
      <c r="CG191" s="4"/>
      <c r="CH191" s="5"/>
      <c r="CI191" s="4"/>
      <c r="CJ191" s="4"/>
      <c r="CK191" s="4"/>
      <c r="CL191" s="4"/>
      <c r="CM191" s="4"/>
      <c r="CN191" s="6"/>
      <c r="CO191" s="4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8"/>
      <c r="DL191" s="8"/>
    </row>
    <row r="192" spans="1:116" ht="15.75" customHeight="1" x14ac:dyDescent="0.25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5"/>
      <c r="CD192" s="4"/>
      <c r="CE192" s="4"/>
      <c r="CF192" s="4"/>
      <c r="CG192" s="4"/>
      <c r="CH192" s="5"/>
      <c r="CI192" s="4"/>
      <c r="CJ192" s="4"/>
      <c r="CK192" s="4"/>
      <c r="CL192" s="4"/>
      <c r="CM192" s="4"/>
      <c r="CN192" s="6"/>
      <c r="CO192" s="4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8"/>
      <c r="DL192" s="8"/>
    </row>
    <row r="193" spans="1:116" ht="15.75" customHeight="1" x14ac:dyDescent="0.25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5"/>
      <c r="CD193" s="4"/>
      <c r="CE193" s="4"/>
      <c r="CF193" s="4"/>
      <c r="CG193" s="4"/>
      <c r="CH193" s="5"/>
      <c r="CI193" s="4"/>
      <c r="CJ193" s="4"/>
      <c r="CK193" s="4"/>
      <c r="CL193" s="4"/>
      <c r="CM193" s="4"/>
      <c r="CN193" s="6"/>
      <c r="CO193" s="4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8"/>
      <c r="DL193" s="8"/>
    </row>
    <row r="194" spans="1:116" ht="15.75" customHeight="1" x14ac:dyDescent="0.25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5"/>
      <c r="CD194" s="4"/>
      <c r="CE194" s="4"/>
      <c r="CF194" s="4"/>
      <c r="CG194" s="4"/>
      <c r="CH194" s="5"/>
      <c r="CI194" s="4"/>
      <c r="CJ194" s="4"/>
      <c r="CK194" s="4"/>
      <c r="CL194" s="4"/>
      <c r="CM194" s="4"/>
      <c r="CN194" s="6"/>
      <c r="CO194" s="4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8"/>
      <c r="DL194" s="8"/>
    </row>
    <row r="195" spans="1:116" ht="15.75" customHeight="1" x14ac:dyDescent="0.25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5"/>
      <c r="CD195" s="4"/>
      <c r="CE195" s="4"/>
      <c r="CF195" s="4"/>
      <c r="CG195" s="4"/>
      <c r="CH195" s="5"/>
      <c r="CI195" s="4"/>
      <c r="CJ195" s="4"/>
      <c r="CK195" s="4"/>
      <c r="CL195" s="4"/>
      <c r="CM195" s="4"/>
      <c r="CN195" s="6"/>
      <c r="CO195" s="4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8"/>
      <c r="DL195" s="8"/>
    </row>
    <row r="196" spans="1:116" ht="15.75" customHeight="1" x14ac:dyDescent="0.25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5"/>
      <c r="CD196" s="4"/>
      <c r="CE196" s="4"/>
      <c r="CF196" s="4"/>
      <c r="CG196" s="4"/>
      <c r="CH196" s="5"/>
      <c r="CI196" s="4"/>
      <c r="CJ196" s="4"/>
      <c r="CK196" s="4"/>
      <c r="CL196" s="4"/>
      <c r="CM196" s="4"/>
      <c r="CN196" s="6"/>
      <c r="CO196" s="4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8"/>
      <c r="DL196" s="8"/>
    </row>
    <row r="197" spans="1:116" ht="15.75" customHeight="1" x14ac:dyDescent="0.25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5"/>
      <c r="CD197" s="4"/>
      <c r="CE197" s="4"/>
      <c r="CF197" s="4"/>
      <c r="CG197" s="4"/>
      <c r="CH197" s="5"/>
      <c r="CI197" s="4"/>
      <c r="CJ197" s="4"/>
      <c r="CK197" s="4"/>
      <c r="CL197" s="4"/>
      <c r="CM197" s="4"/>
      <c r="CN197" s="6"/>
      <c r="CO197" s="4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8"/>
      <c r="DL197" s="8"/>
    </row>
    <row r="198" spans="1:116" ht="15.75" customHeight="1" x14ac:dyDescent="0.25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5"/>
      <c r="CD198" s="4"/>
      <c r="CE198" s="4"/>
      <c r="CF198" s="4"/>
      <c r="CG198" s="4"/>
      <c r="CH198" s="5"/>
      <c r="CI198" s="4"/>
      <c r="CJ198" s="4"/>
      <c r="CK198" s="4"/>
      <c r="CL198" s="4"/>
      <c r="CM198" s="4"/>
      <c r="CN198" s="6"/>
      <c r="CO198" s="4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8"/>
      <c r="DL198" s="8"/>
    </row>
    <row r="199" spans="1:116" ht="15.75" customHeight="1" x14ac:dyDescent="0.25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5"/>
      <c r="CD199" s="4"/>
      <c r="CE199" s="4"/>
      <c r="CF199" s="4"/>
      <c r="CG199" s="4"/>
      <c r="CH199" s="5"/>
      <c r="CI199" s="4"/>
      <c r="CJ199" s="4"/>
      <c r="CK199" s="4"/>
      <c r="CL199" s="4"/>
      <c r="CM199" s="4"/>
      <c r="CN199" s="6"/>
      <c r="CO199" s="4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8"/>
      <c r="DL199" s="8"/>
    </row>
    <row r="200" spans="1:116" ht="15.75" customHeight="1" x14ac:dyDescent="0.25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5"/>
      <c r="CD200" s="4"/>
      <c r="CE200" s="4"/>
      <c r="CF200" s="4"/>
      <c r="CG200" s="4"/>
      <c r="CH200" s="5"/>
      <c r="CI200" s="4"/>
      <c r="CJ200" s="4"/>
      <c r="CK200" s="4"/>
      <c r="CL200" s="4"/>
      <c r="CM200" s="4"/>
      <c r="CN200" s="6"/>
      <c r="CO200" s="4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8"/>
      <c r="DL200" s="8"/>
    </row>
    <row r="201" spans="1:116" ht="15.75" customHeight="1" x14ac:dyDescent="0.25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5"/>
      <c r="CD201" s="4"/>
      <c r="CE201" s="4"/>
      <c r="CF201" s="4"/>
      <c r="CG201" s="4"/>
      <c r="CH201" s="5"/>
      <c r="CI201" s="4"/>
      <c r="CJ201" s="4"/>
      <c r="CK201" s="4"/>
      <c r="CL201" s="4"/>
      <c r="CM201" s="4"/>
      <c r="CN201" s="6"/>
      <c r="CO201" s="4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8"/>
      <c r="DL201" s="8"/>
    </row>
    <row r="202" spans="1:116" ht="15.75" customHeight="1" x14ac:dyDescent="0.25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5"/>
      <c r="CD202" s="4"/>
      <c r="CE202" s="4"/>
      <c r="CF202" s="4"/>
      <c r="CG202" s="4"/>
      <c r="CH202" s="5"/>
      <c r="CI202" s="4"/>
      <c r="CJ202" s="4"/>
      <c r="CK202" s="4"/>
      <c r="CL202" s="4"/>
      <c r="CM202" s="4"/>
      <c r="CN202" s="6"/>
      <c r="CO202" s="4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8"/>
      <c r="DL202" s="8"/>
    </row>
    <row r="203" spans="1:116" ht="15.75" customHeight="1" x14ac:dyDescent="0.25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5"/>
      <c r="CD203" s="4"/>
      <c r="CE203" s="4"/>
      <c r="CF203" s="4"/>
      <c r="CG203" s="4"/>
      <c r="CH203" s="5"/>
      <c r="CI203" s="4"/>
      <c r="CJ203" s="4"/>
      <c r="CK203" s="4"/>
      <c r="CL203" s="4"/>
      <c r="CM203" s="4"/>
      <c r="CN203" s="6"/>
      <c r="CO203" s="4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8"/>
      <c r="DL203" s="8"/>
    </row>
    <row r="204" spans="1:116" ht="15.75" customHeight="1" x14ac:dyDescent="0.25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5"/>
      <c r="CD204" s="4"/>
      <c r="CE204" s="4"/>
      <c r="CF204" s="4"/>
      <c r="CG204" s="4"/>
      <c r="CH204" s="5"/>
      <c r="CI204" s="4"/>
      <c r="CJ204" s="4"/>
      <c r="CK204" s="4"/>
      <c r="CL204" s="4"/>
      <c r="CM204" s="4"/>
      <c r="CN204" s="6"/>
      <c r="CO204" s="4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8"/>
      <c r="DL204" s="8"/>
    </row>
    <row r="205" spans="1:116" ht="15.75" customHeight="1" x14ac:dyDescent="0.25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5"/>
      <c r="CD205" s="4"/>
      <c r="CE205" s="4"/>
      <c r="CF205" s="4"/>
      <c r="CG205" s="4"/>
      <c r="CH205" s="5"/>
      <c r="CI205" s="4"/>
      <c r="CJ205" s="4"/>
      <c r="CK205" s="4"/>
      <c r="CL205" s="4"/>
      <c r="CM205" s="4"/>
      <c r="CN205" s="6"/>
      <c r="CO205" s="4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8"/>
      <c r="DL205" s="8"/>
    </row>
    <row r="206" spans="1:116" ht="15.75" customHeight="1" x14ac:dyDescent="0.25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5"/>
      <c r="CD206" s="4"/>
      <c r="CE206" s="4"/>
      <c r="CF206" s="4"/>
      <c r="CG206" s="4"/>
      <c r="CH206" s="5"/>
      <c r="CI206" s="4"/>
      <c r="CJ206" s="4"/>
      <c r="CK206" s="4"/>
      <c r="CL206" s="4"/>
      <c r="CM206" s="4"/>
      <c r="CN206" s="6"/>
      <c r="CO206" s="4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8"/>
      <c r="DL206" s="8"/>
    </row>
    <row r="207" spans="1:116" ht="15.75" customHeight="1" x14ac:dyDescent="0.25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5"/>
      <c r="CD207" s="4"/>
      <c r="CE207" s="4"/>
      <c r="CF207" s="4"/>
      <c r="CG207" s="4"/>
      <c r="CH207" s="5"/>
      <c r="CI207" s="4"/>
      <c r="CJ207" s="4"/>
      <c r="CK207" s="4"/>
      <c r="CL207" s="4"/>
      <c r="CM207" s="4"/>
      <c r="CN207" s="6"/>
      <c r="CO207" s="4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8"/>
      <c r="DL207" s="8"/>
    </row>
    <row r="208" spans="1:116" ht="15.75" customHeight="1" x14ac:dyDescent="0.25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5"/>
      <c r="CD208" s="4"/>
      <c r="CE208" s="4"/>
      <c r="CF208" s="4"/>
      <c r="CG208" s="4"/>
      <c r="CH208" s="5"/>
      <c r="CI208" s="4"/>
      <c r="CJ208" s="4"/>
      <c r="CK208" s="4"/>
      <c r="CL208" s="4"/>
      <c r="CM208" s="4"/>
      <c r="CN208" s="6"/>
      <c r="CO208" s="4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8"/>
      <c r="DL208" s="8"/>
    </row>
    <row r="209" spans="1:116" ht="15.75" customHeight="1" x14ac:dyDescent="0.25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5"/>
      <c r="CD209" s="4"/>
      <c r="CE209" s="4"/>
      <c r="CF209" s="4"/>
      <c r="CG209" s="4"/>
      <c r="CH209" s="5"/>
      <c r="CI209" s="4"/>
      <c r="CJ209" s="4"/>
      <c r="CK209" s="4"/>
      <c r="CL209" s="4"/>
      <c r="CM209" s="4"/>
      <c r="CN209" s="6"/>
      <c r="CO209" s="4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8"/>
      <c r="DL209" s="8"/>
    </row>
    <row r="210" spans="1:116" ht="15.75" customHeight="1" x14ac:dyDescent="0.25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5"/>
      <c r="CD210" s="4"/>
      <c r="CE210" s="4"/>
      <c r="CF210" s="4"/>
      <c r="CG210" s="4"/>
      <c r="CH210" s="5"/>
      <c r="CI210" s="4"/>
      <c r="CJ210" s="4"/>
      <c r="CK210" s="4"/>
      <c r="CL210" s="4"/>
      <c r="CM210" s="4"/>
      <c r="CN210" s="6"/>
      <c r="CO210" s="4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8"/>
      <c r="DL210" s="8"/>
    </row>
    <row r="211" spans="1:116" ht="15.75" customHeight="1" x14ac:dyDescent="0.25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5"/>
      <c r="CD211" s="4"/>
      <c r="CE211" s="4"/>
      <c r="CF211" s="4"/>
      <c r="CG211" s="4"/>
      <c r="CH211" s="5"/>
      <c r="CI211" s="4"/>
      <c r="CJ211" s="4"/>
      <c r="CK211" s="4"/>
      <c r="CL211" s="4"/>
      <c r="CM211" s="4"/>
      <c r="CN211" s="6"/>
      <c r="CO211" s="4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8"/>
      <c r="DL211" s="8"/>
    </row>
    <row r="212" spans="1:116" ht="15.75" customHeight="1" x14ac:dyDescent="0.25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5"/>
      <c r="CD212" s="4"/>
      <c r="CE212" s="4"/>
      <c r="CF212" s="4"/>
      <c r="CG212" s="4"/>
      <c r="CH212" s="5"/>
      <c r="CI212" s="4"/>
      <c r="CJ212" s="4"/>
      <c r="CK212" s="4"/>
      <c r="CL212" s="4"/>
      <c r="CM212" s="4"/>
      <c r="CN212" s="6"/>
      <c r="CO212" s="4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8"/>
      <c r="DL212" s="8"/>
    </row>
    <row r="213" spans="1:116" ht="15.75" customHeight="1" x14ac:dyDescent="0.25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5"/>
      <c r="CD213" s="4"/>
      <c r="CE213" s="4"/>
      <c r="CF213" s="4"/>
      <c r="CG213" s="4"/>
      <c r="CH213" s="5"/>
      <c r="CI213" s="4"/>
      <c r="CJ213" s="4"/>
      <c r="CK213" s="4"/>
      <c r="CL213" s="4"/>
      <c r="CM213" s="4"/>
      <c r="CN213" s="6"/>
      <c r="CO213" s="4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8"/>
      <c r="DL213" s="8"/>
    </row>
    <row r="214" spans="1:116" ht="15.75" customHeight="1" x14ac:dyDescent="0.25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5"/>
      <c r="CD214" s="4"/>
      <c r="CE214" s="4"/>
      <c r="CF214" s="4"/>
      <c r="CG214" s="4"/>
      <c r="CH214" s="5"/>
      <c r="CI214" s="4"/>
      <c r="CJ214" s="4"/>
      <c r="CK214" s="4"/>
      <c r="CL214" s="4"/>
      <c r="CM214" s="4"/>
      <c r="CN214" s="6"/>
      <c r="CO214" s="4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8"/>
      <c r="DL214" s="8"/>
    </row>
    <row r="215" spans="1:116" ht="15.75" customHeight="1" x14ac:dyDescent="0.25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5"/>
      <c r="CD215" s="4"/>
      <c r="CE215" s="4"/>
      <c r="CF215" s="4"/>
      <c r="CG215" s="4"/>
      <c r="CH215" s="5"/>
      <c r="CI215" s="4"/>
      <c r="CJ215" s="4"/>
      <c r="CK215" s="4"/>
      <c r="CL215" s="4"/>
      <c r="CM215" s="4"/>
      <c r="CN215" s="6"/>
      <c r="CO215" s="4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8"/>
      <c r="DL215" s="8"/>
    </row>
    <row r="216" spans="1:116" ht="15.75" customHeight="1" x14ac:dyDescent="0.25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5"/>
      <c r="CD216" s="4"/>
      <c r="CE216" s="4"/>
      <c r="CF216" s="4"/>
      <c r="CG216" s="4"/>
      <c r="CH216" s="5"/>
      <c r="CI216" s="4"/>
      <c r="CJ216" s="4"/>
      <c r="CK216" s="4"/>
      <c r="CL216" s="4"/>
      <c r="CM216" s="4"/>
      <c r="CN216" s="6"/>
      <c r="CO216" s="4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8"/>
      <c r="DL216" s="8"/>
    </row>
    <row r="217" spans="1:116" ht="15.75" customHeight="1" x14ac:dyDescent="0.25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5"/>
      <c r="CD217" s="4"/>
      <c r="CE217" s="4"/>
      <c r="CF217" s="4"/>
      <c r="CG217" s="4"/>
      <c r="CH217" s="5"/>
      <c r="CI217" s="4"/>
      <c r="CJ217" s="4"/>
      <c r="CK217" s="4"/>
      <c r="CL217" s="4"/>
      <c r="CM217" s="4"/>
      <c r="CN217" s="6"/>
      <c r="CO217" s="4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8"/>
      <c r="DL217" s="8"/>
    </row>
    <row r="218" spans="1:116" ht="15.75" customHeight="1" x14ac:dyDescent="0.25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5"/>
      <c r="CD218" s="4"/>
      <c r="CE218" s="4"/>
      <c r="CF218" s="4"/>
      <c r="CG218" s="4"/>
      <c r="CH218" s="5"/>
      <c r="CI218" s="4"/>
      <c r="CJ218" s="4"/>
      <c r="CK218" s="4"/>
      <c r="CL218" s="4"/>
      <c r="CM218" s="4"/>
      <c r="CN218" s="6"/>
      <c r="CO218" s="4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8"/>
      <c r="DL218" s="8"/>
    </row>
    <row r="219" spans="1:116" ht="15.75" customHeight="1" x14ac:dyDescent="0.25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5"/>
      <c r="CD219" s="4"/>
      <c r="CE219" s="4"/>
      <c r="CF219" s="4"/>
      <c r="CG219" s="4"/>
      <c r="CH219" s="5"/>
      <c r="CI219" s="4"/>
      <c r="CJ219" s="4"/>
      <c r="CK219" s="4"/>
      <c r="CL219" s="4"/>
      <c r="CM219" s="4"/>
      <c r="CN219" s="6"/>
      <c r="CO219" s="4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8"/>
      <c r="DL219" s="8"/>
    </row>
    <row r="220" spans="1:116" ht="15.75" customHeight="1" x14ac:dyDescent="0.25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5"/>
      <c r="CD220" s="4"/>
      <c r="CE220" s="4"/>
      <c r="CF220" s="4"/>
      <c r="CG220" s="4"/>
      <c r="CH220" s="5"/>
      <c r="CI220" s="4"/>
      <c r="CJ220" s="4"/>
      <c r="CK220" s="4"/>
      <c r="CL220" s="4"/>
      <c r="CM220" s="4"/>
      <c r="CN220" s="6"/>
      <c r="CO220" s="4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8"/>
      <c r="DL220" s="8"/>
    </row>
    <row r="221" spans="1:116" ht="15.75" customHeight="1" x14ac:dyDescent="0.25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5"/>
      <c r="CD221" s="4"/>
      <c r="CE221" s="4"/>
      <c r="CF221" s="4"/>
      <c r="CG221" s="4"/>
      <c r="CH221" s="5"/>
      <c r="CI221" s="4"/>
      <c r="CJ221" s="4"/>
      <c r="CK221" s="4"/>
      <c r="CL221" s="4"/>
      <c r="CM221" s="4"/>
      <c r="CN221" s="6"/>
      <c r="CO221" s="4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8"/>
      <c r="DL221" s="8"/>
    </row>
    <row r="222" spans="1:116" ht="15.75" customHeight="1" x14ac:dyDescent="0.25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5"/>
      <c r="CD222" s="4"/>
      <c r="CE222" s="4"/>
      <c r="CF222" s="4"/>
      <c r="CG222" s="4"/>
      <c r="CH222" s="5"/>
      <c r="CI222" s="4"/>
      <c r="CJ222" s="4"/>
      <c r="CK222" s="4"/>
      <c r="CL222" s="4"/>
      <c r="CM222" s="4"/>
      <c r="CN222" s="6"/>
      <c r="CO222" s="4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8"/>
      <c r="DL222" s="8"/>
    </row>
    <row r="223" spans="1:116" ht="15.75" customHeight="1" x14ac:dyDescent="0.25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5"/>
      <c r="CD223" s="4"/>
      <c r="CE223" s="4"/>
      <c r="CF223" s="4"/>
      <c r="CG223" s="4"/>
      <c r="CH223" s="5"/>
      <c r="CI223" s="4"/>
      <c r="CJ223" s="4"/>
      <c r="CK223" s="4"/>
      <c r="CL223" s="4"/>
      <c r="CM223" s="4"/>
      <c r="CN223" s="6"/>
      <c r="CO223" s="4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8"/>
      <c r="DL223" s="8"/>
    </row>
    <row r="224" spans="1:116" ht="15.75" customHeight="1" x14ac:dyDescent="0.25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5"/>
      <c r="CD224" s="4"/>
      <c r="CE224" s="4"/>
      <c r="CF224" s="4"/>
      <c r="CG224" s="4"/>
      <c r="CH224" s="5"/>
      <c r="CI224" s="4"/>
      <c r="CJ224" s="4"/>
      <c r="CK224" s="4"/>
      <c r="CL224" s="4"/>
      <c r="CM224" s="4"/>
      <c r="CN224" s="6"/>
      <c r="CO224" s="4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8"/>
      <c r="DL224" s="8"/>
    </row>
    <row r="225" spans="1:116" ht="15.75" customHeight="1" x14ac:dyDescent="0.25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5"/>
      <c r="CD225" s="4"/>
      <c r="CE225" s="4"/>
      <c r="CF225" s="4"/>
      <c r="CG225" s="4"/>
      <c r="CH225" s="5"/>
      <c r="CI225" s="4"/>
      <c r="CJ225" s="4"/>
      <c r="CK225" s="4"/>
      <c r="CL225" s="4"/>
      <c r="CM225" s="4"/>
      <c r="CN225" s="6"/>
      <c r="CO225" s="4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8"/>
      <c r="DL225" s="8"/>
    </row>
    <row r="226" spans="1:116" ht="15.75" customHeight="1" x14ac:dyDescent="0.25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5"/>
      <c r="CD226" s="4"/>
      <c r="CE226" s="4"/>
      <c r="CF226" s="4"/>
      <c r="CG226" s="4"/>
      <c r="CH226" s="5"/>
      <c r="CI226" s="4"/>
      <c r="CJ226" s="4"/>
      <c r="CK226" s="4"/>
      <c r="CL226" s="4"/>
      <c r="CM226" s="4"/>
      <c r="CN226" s="6"/>
      <c r="CO226" s="4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8"/>
      <c r="DL226" s="8"/>
    </row>
    <row r="227" spans="1:116" ht="15.75" customHeight="1" x14ac:dyDescent="0.25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5"/>
      <c r="CD227" s="4"/>
      <c r="CE227" s="4"/>
      <c r="CF227" s="4"/>
      <c r="CG227" s="4"/>
      <c r="CH227" s="5"/>
      <c r="CI227" s="4"/>
      <c r="CJ227" s="4"/>
      <c r="CK227" s="4"/>
      <c r="CL227" s="4"/>
      <c r="CM227" s="4"/>
      <c r="CN227" s="6"/>
      <c r="CO227" s="4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8"/>
      <c r="DL227" s="8"/>
    </row>
    <row r="228" spans="1:116" ht="15.75" customHeight="1" x14ac:dyDescent="0.25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5"/>
      <c r="CD228" s="4"/>
      <c r="CE228" s="4"/>
      <c r="CF228" s="4"/>
      <c r="CG228" s="4"/>
      <c r="CH228" s="5"/>
      <c r="CI228" s="4"/>
      <c r="CJ228" s="4"/>
      <c r="CK228" s="4"/>
      <c r="CL228" s="4"/>
      <c r="CM228" s="4"/>
      <c r="CN228" s="6"/>
      <c r="CO228" s="4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8"/>
      <c r="DL228" s="8"/>
    </row>
    <row r="229" spans="1:116" ht="15.75" customHeight="1" x14ac:dyDescent="0.25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5"/>
      <c r="CD229" s="4"/>
      <c r="CE229" s="4"/>
      <c r="CF229" s="4"/>
      <c r="CG229" s="4"/>
      <c r="CH229" s="5"/>
      <c r="CI229" s="4"/>
      <c r="CJ229" s="4"/>
      <c r="CK229" s="4"/>
      <c r="CL229" s="4"/>
      <c r="CM229" s="4"/>
      <c r="CN229" s="6"/>
      <c r="CO229" s="4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8"/>
      <c r="DL229" s="8"/>
    </row>
    <row r="230" spans="1:116" ht="15.75" customHeight="1" x14ac:dyDescent="0.25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5"/>
      <c r="CD230" s="4"/>
      <c r="CE230" s="4"/>
      <c r="CF230" s="4"/>
      <c r="CG230" s="4"/>
      <c r="CH230" s="5"/>
      <c r="CI230" s="4"/>
      <c r="CJ230" s="4"/>
      <c r="CK230" s="4"/>
      <c r="CL230" s="4"/>
      <c r="CM230" s="4"/>
      <c r="CN230" s="6"/>
      <c r="CO230" s="4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8"/>
      <c r="DL230" s="8"/>
    </row>
    <row r="231" spans="1:116" ht="15.75" customHeight="1" x14ac:dyDescent="0.25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5"/>
      <c r="CD231" s="4"/>
      <c r="CE231" s="4"/>
      <c r="CF231" s="4"/>
      <c r="CG231" s="4"/>
      <c r="CH231" s="5"/>
      <c r="CI231" s="4"/>
      <c r="CJ231" s="4"/>
      <c r="CK231" s="4"/>
      <c r="CL231" s="4"/>
      <c r="CM231" s="4"/>
      <c r="CN231" s="6"/>
      <c r="CO231" s="4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8"/>
      <c r="DL231" s="8"/>
    </row>
    <row r="232" spans="1:116" ht="15.75" customHeight="1" x14ac:dyDescent="0.25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5"/>
      <c r="CD232" s="4"/>
      <c r="CE232" s="4"/>
      <c r="CF232" s="4"/>
      <c r="CG232" s="4"/>
      <c r="CH232" s="5"/>
      <c r="CI232" s="4"/>
      <c r="CJ232" s="4"/>
      <c r="CK232" s="4"/>
      <c r="CL232" s="4"/>
      <c r="CM232" s="4"/>
      <c r="CN232" s="6"/>
      <c r="CO232" s="4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8"/>
      <c r="DL232" s="8"/>
    </row>
    <row r="233" spans="1:116" ht="15.75" customHeight="1" x14ac:dyDescent="0.25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5"/>
      <c r="CD233" s="4"/>
      <c r="CE233" s="4"/>
      <c r="CF233" s="4"/>
      <c r="CG233" s="4"/>
      <c r="CH233" s="5"/>
      <c r="CI233" s="4"/>
      <c r="CJ233" s="4"/>
      <c r="CK233" s="4"/>
      <c r="CL233" s="4"/>
      <c r="CM233" s="4"/>
      <c r="CN233" s="6"/>
      <c r="CO233" s="4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8"/>
      <c r="DL233" s="8"/>
    </row>
    <row r="234" spans="1:116" ht="15.75" customHeight="1" x14ac:dyDescent="0.25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5"/>
      <c r="CD234" s="4"/>
      <c r="CE234" s="4"/>
      <c r="CF234" s="4"/>
      <c r="CG234" s="4"/>
      <c r="CH234" s="5"/>
      <c r="CI234" s="4"/>
      <c r="CJ234" s="4"/>
      <c r="CK234" s="4"/>
      <c r="CL234" s="4"/>
      <c r="CM234" s="4"/>
      <c r="CN234" s="6"/>
      <c r="CO234" s="4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8"/>
      <c r="DL234" s="8"/>
    </row>
    <row r="235" spans="1:116" ht="15.75" customHeight="1" x14ac:dyDescent="0.25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5"/>
      <c r="CD235" s="4"/>
      <c r="CE235" s="4"/>
      <c r="CF235" s="4"/>
      <c r="CG235" s="4"/>
      <c r="CH235" s="5"/>
      <c r="CI235" s="4"/>
      <c r="CJ235" s="4"/>
      <c r="CK235" s="4"/>
      <c r="CL235" s="4"/>
      <c r="CM235" s="4"/>
      <c r="CN235" s="6"/>
      <c r="CO235" s="4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8"/>
      <c r="DL235" s="8"/>
    </row>
    <row r="236" spans="1:116" ht="15.75" customHeight="1" x14ac:dyDescent="0.25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5"/>
      <c r="CD236" s="4"/>
      <c r="CE236" s="4"/>
      <c r="CF236" s="4"/>
      <c r="CG236" s="4"/>
      <c r="CH236" s="5"/>
      <c r="CI236" s="4"/>
      <c r="CJ236" s="4"/>
      <c r="CK236" s="4"/>
      <c r="CL236" s="4"/>
      <c r="CM236" s="4"/>
      <c r="CN236" s="6"/>
      <c r="CO236" s="4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8"/>
      <c r="DL236" s="8"/>
    </row>
    <row r="237" spans="1:116" ht="15.75" customHeight="1" x14ac:dyDescent="0.25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5"/>
      <c r="CD237" s="4"/>
      <c r="CE237" s="4"/>
      <c r="CF237" s="4"/>
      <c r="CG237" s="4"/>
      <c r="CH237" s="5"/>
      <c r="CI237" s="4"/>
      <c r="CJ237" s="4"/>
      <c r="CK237" s="4"/>
      <c r="CL237" s="4"/>
      <c r="CM237" s="4"/>
      <c r="CN237" s="6"/>
      <c r="CO237" s="4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8"/>
      <c r="DL237" s="8"/>
    </row>
    <row r="238" spans="1:116" ht="15.75" customHeight="1" x14ac:dyDescent="0.25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5"/>
      <c r="CD238" s="4"/>
      <c r="CE238" s="4"/>
      <c r="CF238" s="4"/>
      <c r="CG238" s="4"/>
      <c r="CH238" s="5"/>
      <c r="CI238" s="4"/>
      <c r="CJ238" s="4"/>
      <c r="CK238" s="4"/>
      <c r="CL238" s="4"/>
      <c r="CM238" s="4"/>
      <c r="CN238" s="6"/>
      <c r="CO238" s="4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8"/>
      <c r="DL238" s="8"/>
    </row>
    <row r="239" spans="1:116" ht="15.75" customHeight="1" x14ac:dyDescent="0.25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5"/>
      <c r="CD239" s="4"/>
      <c r="CE239" s="4"/>
      <c r="CF239" s="4"/>
      <c r="CG239" s="4"/>
      <c r="CH239" s="5"/>
      <c r="CI239" s="4"/>
      <c r="CJ239" s="4"/>
      <c r="CK239" s="4"/>
      <c r="CL239" s="4"/>
      <c r="CM239" s="4"/>
      <c r="CN239" s="6"/>
      <c r="CO239" s="4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8"/>
      <c r="DL239" s="8"/>
    </row>
    <row r="240" spans="1:116" ht="15.75" customHeight="1" x14ac:dyDescent="0.25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5"/>
      <c r="CD240" s="4"/>
      <c r="CE240" s="4"/>
      <c r="CF240" s="4"/>
      <c r="CG240" s="4"/>
      <c r="CH240" s="5"/>
      <c r="CI240" s="4"/>
      <c r="CJ240" s="4"/>
      <c r="CK240" s="4"/>
      <c r="CL240" s="4"/>
      <c r="CM240" s="4"/>
      <c r="CN240" s="6"/>
      <c r="CO240" s="4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8"/>
      <c r="DL240" s="8"/>
    </row>
    <row r="241" spans="1:116" ht="15.75" customHeight="1" x14ac:dyDescent="0.25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5"/>
      <c r="CD241" s="4"/>
      <c r="CE241" s="4"/>
      <c r="CF241" s="4"/>
      <c r="CG241" s="4"/>
      <c r="CH241" s="5"/>
      <c r="CI241" s="4"/>
      <c r="CJ241" s="4"/>
      <c r="CK241" s="4"/>
      <c r="CL241" s="4"/>
      <c r="CM241" s="4"/>
      <c r="CN241" s="6"/>
      <c r="CO241" s="4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8"/>
      <c r="DL241" s="8"/>
    </row>
    <row r="242" spans="1:116" ht="15.75" customHeight="1" x14ac:dyDescent="0.25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5"/>
      <c r="CD242" s="4"/>
      <c r="CE242" s="4"/>
      <c r="CF242" s="4"/>
      <c r="CG242" s="4"/>
      <c r="CH242" s="5"/>
      <c r="CI242" s="4"/>
      <c r="CJ242" s="4"/>
      <c r="CK242" s="4"/>
      <c r="CL242" s="4"/>
      <c r="CM242" s="4"/>
      <c r="CN242" s="6"/>
      <c r="CO242" s="4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8"/>
      <c r="DL242" s="8"/>
    </row>
    <row r="243" spans="1:116" ht="15.75" customHeight="1" x14ac:dyDescent="0.25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5"/>
      <c r="CD243" s="4"/>
      <c r="CE243" s="4"/>
      <c r="CF243" s="4"/>
      <c r="CG243" s="4"/>
      <c r="CH243" s="5"/>
      <c r="CI243" s="4"/>
      <c r="CJ243" s="4"/>
      <c r="CK243" s="4"/>
      <c r="CL243" s="4"/>
      <c r="CM243" s="4"/>
      <c r="CN243" s="6"/>
      <c r="CO243" s="4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8"/>
      <c r="DL243" s="8"/>
    </row>
    <row r="244" spans="1:116" ht="15.75" customHeight="1" x14ac:dyDescent="0.25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5"/>
      <c r="CD244" s="4"/>
      <c r="CE244" s="4"/>
      <c r="CF244" s="4"/>
      <c r="CG244" s="4"/>
      <c r="CH244" s="5"/>
      <c r="CI244" s="4"/>
      <c r="CJ244" s="4"/>
      <c r="CK244" s="4"/>
      <c r="CL244" s="4"/>
      <c r="CM244" s="4"/>
      <c r="CN244" s="6"/>
      <c r="CO244" s="4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8"/>
      <c r="DL244" s="8"/>
    </row>
    <row r="245" spans="1:116" ht="15.75" customHeight="1" x14ac:dyDescent="0.25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5"/>
      <c r="CD245" s="4"/>
      <c r="CE245" s="4"/>
      <c r="CF245" s="4"/>
      <c r="CG245" s="4"/>
      <c r="CH245" s="5"/>
      <c r="CI245" s="4"/>
      <c r="CJ245" s="4"/>
      <c r="CK245" s="4"/>
      <c r="CL245" s="4"/>
      <c r="CM245" s="4"/>
      <c r="CN245" s="6"/>
      <c r="CO245" s="4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8"/>
      <c r="DL245" s="8"/>
    </row>
    <row r="246" spans="1:116" ht="15.75" customHeight="1" x14ac:dyDescent="0.25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5"/>
      <c r="CD246" s="4"/>
      <c r="CE246" s="4"/>
      <c r="CF246" s="4"/>
      <c r="CG246" s="4"/>
      <c r="CH246" s="5"/>
      <c r="CI246" s="4"/>
      <c r="CJ246" s="4"/>
      <c r="CK246" s="4"/>
      <c r="CL246" s="4"/>
      <c r="CM246" s="4"/>
      <c r="CN246" s="6"/>
      <c r="CO246" s="4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8"/>
      <c r="DL246" s="8"/>
    </row>
    <row r="247" spans="1:116" ht="15.75" customHeight="1" x14ac:dyDescent="0.25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5"/>
      <c r="CD247" s="4"/>
      <c r="CE247" s="4"/>
      <c r="CF247" s="4"/>
      <c r="CG247" s="4"/>
      <c r="CH247" s="5"/>
      <c r="CI247" s="4"/>
      <c r="CJ247" s="4"/>
      <c r="CK247" s="4"/>
      <c r="CL247" s="4"/>
      <c r="CM247" s="4"/>
      <c r="CN247" s="6"/>
      <c r="CO247" s="4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8"/>
      <c r="DL247" s="8"/>
    </row>
    <row r="248" spans="1:116" ht="15.75" customHeight="1" x14ac:dyDescent="0.25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5"/>
      <c r="CD248" s="4"/>
      <c r="CE248" s="4"/>
      <c r="CF248" s="4"/>
      <c r="CG248" s="4"/>
      <c r="CH248" s="5"/>
      <c r="CI248" s="4"/>
      <c r="CJ248" s="4"/>
      <c r="CK248" s="4"/>
      <c r="CL248" s="4"/>
      <c r="CM248" s="4"/>
      <c r="CN248" s="6"/>
      <c r="CO248" s="4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8"/>
      <c r="DL248" s="8"/>
    </row>
    <row r="249" spans="1:116" ht="15.75" customHeight="1" x14ac:dyDescent="0.25">
      <c r="A249" s="1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5"/>
      <c r="CD249" s="4"/>
      <c r="CE249" s="4"/>
      <c r="CF249" s="4"/>
      <c r="CG249" s="4"/>
      <c r="CH249" s="5"/>
      <c r="CI249" s="4"/>
      <c r="CJ249" s="4"/>
      <c r="CK249" s="4"/>
      <c r="CL249" s="4"/>
      <c r="CM249" s="4"/>
      <c r="CN249" s="6"/>
      <c r="CO249" s="4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8"/>
      <c r="DL249" s="8"/>
    </row>
    <row r="250" spans="1:116" ht="15.75" customHeight="1" x14ac:dyDescent="0.25">
      <c r="A250" s="1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5"/>
      <c r="CD250" s="4"/>
      <c r="CE250" s="4"/>
      <c r="CF250" s="4"/>
      <c r="CG250" s="4"/>
      <c r="CH250" s="5"/>
      <c r="CI250" s="4"/>
      <c r="CJ250" s="4"/>
      <c r="CK250" s="4"/>
      <c r="CL250" s="4"/>
      <c r="CM250" s="4"/>
      <c r="CN250" s="6"/>
      <c r="CO250" s="4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8"/>
      <c r="DL250" s="8"/>
    </row>
    <row r="251" spans="1:116" ht="15.75" customHeight="1" x14ac:dyDescent="0.25">
      <c r="A251" s="1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5"/>
      <c r="CD251" s="4"/>
      <c r="CE251" s="4"/>
      <c r="CF251" s="4"/>
      <c r="CG251" s="4"/>
      <c r="CH251" s="5"/>
      <c r="CI251" s="4"/>
      <c r="CJ251" s="4"/>
      <c r="CK251" s="4"/>
      <c r="CL251" s="4"/>
      <c r="CM251" s="4"/>
      <c r="CN251" s="6"/>
      <c r="CO251" s="4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8"/>
      <c r="DL251" s="8"/>
    </row>
    <row r="252" spans="1:116" ht="15.75" customHeight="1" x14ac:dyDescent="0.25">
      <c r="A252" s="1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5"/>
      <c r="CD252" s="4"/>
      <c r="CE252" s="4"/>
      <c r="CF252" s="4"/>
      <c r="CG252" s="4"/>
      <c r="CH252" s="5"/>
      <c r="CI252" s="4"/>
      <c r="CJ252" s="4"/>
      <c r="CK252" s="4"/>
      <c r="CL252" s="4"/>
      <c r="CM252" s="4"/>
      <c r="CN252" s="6"/>
      <c r="CO252" s="4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8"/>
      <c r="DL252" s="8"/>
    </row>
    <row r="253" spans="1:116" ht="15.75" customHeight="1" x14ac:dyDescent="0.25">
      <c r="A253" s="1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5"/>
      <c r="CD253" s="4"/>
      <c r="CE253" s="4"/>
      <c r="CF253" s="4"/>
      <c r="CG253" s="4"/>
      <c r="CH253" s="5"/>
      <c r="CI253" s="4"/>
      <c r="CJ253" s="4"/>
      <c r="CK253" s="4"/>
      <c r="CL253" s="4"/>
      <c r="CM253" s="4"/>
      <c r="CN253" s="6"/>
      <c r="CO253" s="4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8"/>
      <c r="DL253" s="8"/>
    </row>
    <row r="254" spans="1:116" ht="15.75" customHeight="1" x14ac:dyDescent="0.25">
      <c r="A254" s="1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5"/>
      <c r="CD254" s="4"/>
      <c r="CE254" s="4"/>
      <c r="CF254" s="4"/>
      <c r="CG254" s="4"/>
      <c r="CH254" s="5"/>
      <c r="CI254" s="4"/>
      <c r="CJ254" s="4"/>
      <c r="CK254" s="4"/>
      <c r="CL254" s="4"/>
      <c r="CM254" s="4"/>
      <c r="CN254" s="6"/>
      <c r="CO254" s="4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8"/>
      <c r="DL254" s="8"/>
    </row>
    <row r="255" spans="1:116" ht="15.75" customHeight="1" x14ac:dyDescent="0.25">
      <c r="A255" s="1"/>
      <c r="B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5"/>
      <c r="CD255" s="4"/>
      <c r="CE255" s="4"/>
      <c r="CF255" s="4"/>
      <c r="CG255" s="4"/>
      <c r="CH255" s="5"/>
      <c r="CI255" s="4"/>
      <c r="CJ255" s="4"/>
      <c r="CK255" s="4"/>
      <c r="CL255" s="4"/>
      <c r="CM255" s="4"/>
      <c r="CN255" s="6"/>
      <c r="CO255" s="4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8"/>
      <c r="DL255" s="8"/>
    </row>
    <row r="256" spans="1:116" ht="15.75" customHeight="1" x14ac:dyDescent="0.25">
      <c r="A256" s="1"/>
      <c r="B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5"/>
      <c r="CD256" s="4"/>
      <c r="CE256" s="4"/>
      <c r="CF256" s="4"/>
      <c r="CG256" s="4"/>
      <c r="CH256" s="5"/>
      <c r="CI256" s="4"/>
      <c r="CJ256" s="4"/>
      <c r="CK256" s="4"/>
      <c r="CL256" s="4"/>
      <c r="CM256" s="4"/>
      <c r="CN256" s="6"/>
      <c r="CO256" s="4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8"/>
      <c r="DL256" s="8"/>
    </row>
    <row r="257" spans="1:116" ht="15.75" customHeight="1" x14ac:dyDescent="0.25">
      <c r="A257" s="1"/>
      <c r="B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5"/>
      <c r="CD257" s="4"/>
      <c r="CE257" s="4"/>
      <c r="CF257" s="4"/>
      <c r="CG257" s="4"/>
      <c r="CH257" s="5"/>
      <c r="CI257" s="4"/>
      <c r="CJ257" s="4"/>
      <c r="CK257" s="4"/>
      <c r="CL257" s="4"/>
      <c r="CM257" s="4"/>
      <c r="CN257" s="6"/>
      <c r="CO257" s="4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8"/>
      <c r="DL257" s="8"/>
    </row>
    <row r="258" spans="1:116" ht="15.75" customHeight="1" x14ac:dyDescent="0.25">
      <c r="A258" s="1"/>
      <c r="B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5"/>
      <c r="CD258" s="4"/>
      <c r="CE258" s="4"/>
      <c r="CF258" s="4"/>
      <c r="CG258" s="4"/>
      <c r="CH258" s="5"/>
      <c r="CI258" s="4"/>
      <c r="CJ258" s="4"/>
      <c r="CK258" s="4"/>
      <c r="CL258" s="4"/>
      <c r="CM258" s="4"/>
      <c r="CN258" s="6"/>
      <c r="CO258" s="4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8"/>
      <c r="DL258" s="8"/>
    </row>
    <row r="259" spans="1:116" ht="15.75" customHeight="1" x14ac:dyDescent="0.25">
      <c r="A259" s="1"/>
      <c r="B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5"/>
      <c r="CD259" s="4"/>
      <c r="CE259" s="4"/>
      <c r="CF259" s="4"/>
      <c r="CG259" s="4"/>
      <c r="CH259" s="5"/>
      <c r="CI259" s="4"/>
      <c r="CJ259" s="4"/>
      <c r="CK259" s="4"/>
      <c r="CL259" s="4"/>
      <c r="CM259" s="4"/>
      <c r="CN259" s="6"/>
      <c r="CO259" s="4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8"/>
      <c r="DL259" s="8"/>
    </row>
    <row r="260" spans="1:116" ht="15.75" customHeight="1" x14ac:dyDescent="0.25">
      <c r="A260" s="1"/>
      <c r="B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5"/>
      <c r="CD260" s="4"/>
      <c r="CE260" s="4"/>
      <c r="CF260" s="4"/>
      <c r="CG260" s="4"/>
      <c r="CH260" s="5"/>
      <c r="CI260" s="4"/>
      <c r="CJ260" s="4"/>
      <c r="CK260" s="4"/>
      <c r="CL260" s="4"/>
      <c r="CM260" s="4"/>
      <c r="CN260" s="6"/>
      <c r="CO260" s="4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8"/>
      <c r="DL260" s="8"/>
    </row>
    <row r="261" spans="1:116" ht="15.75" customHeight="1" x14ac:dyDescent="0.25">
      <c r="A261" s="1"/>
      <c r="B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5"/>
      <c r="CD261" s="4"/>
      <c r="CE261" s="4"/>
      <c r="CF261" s="4"/>
      <c r="CG261" s="4"/>
      <c r="CH261" s="5"/>
      <c r="CI261" s="4"/>
      <c r="CJ261" s="4"/>
      <c r="CK261" s="4"/>
      <c r="CL261" s="4"/>
      <c r="CM261" s="4"/>
      <c r="CN261" s="6"/>
      <c r="CO261" s="4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8"/>
      <c r="DL261" s="8"/>
    </row>
    <row r="262" spans="1:116" ht="15.75" customHeight="1" x14ac:dyDescent="0.25">
      <c r="A262" s="1"/>
      <c r="B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5"/>
      <c r="CD262" s="4"/>
      <c r="CE262" s="4"/>
      <c r="CF262" s="4"/>
      <c r="CG262" s="4"/>
      <c r="CH262" s="5"/>
      <c r="CI262" s="4"/>
      <c r="CJ262" s="4"/>
      <c r="CK262" s="4"/>
      <c r="CL262" s="4"/>
      <c r="CM262" s="4"/>
      <c r="CN262" s="6"/>
      <c r="CO262" s="4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8"/>
      <c r="DL262" s="8"/>
    </row>
    <row r="263" spans="1:116" ht="15.75" customHeight="1" x14ac:dyDescent="0.25">
      <c r="A263" s="1"/>
      <c r="B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5"/>
      <c r="CD263" s="4"/>
      <c r="CE263" s="4"/>
      <c r="CF263" s="4"/>
      <c r="CG263" s="4"/>
      <c r="CH263" s="5"/>
      <c r="CI263" s="4"/>
      <c r="CJ263" s="4"/>
      <c r="CK263" s="4"/>
      <c r="CL263" s="4"/>
      <c r="CM263" s="4"/>
      <c r="CN263" s="6"/>
      <c r="CO263" s="4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8"/>
      <c r="DL263" s="8"/>
    </row>
    <row r="264" spans="1:116" ht="15.75" customHeight="1" x14ac:dyDescent="0.25">
      <c r="A264" s="1"/>
      <c r="B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5"/>
      <c r="CD264" s="4"/>
      <c r="CE264" s="4"/>
      <c r="CF264" s="4"/>
      <c r="CG264" s="4"/>
      <c r="CH264" s="5"/>
      <c r="CI264" s="4"/>
      <c r="CJ264" s="4"/>
      <c r="CK264" s="4"/>
      <c r="CL264" s="4"/>
      <c r="CM264" s="4"/>
      <c r="CN264" s="6"/>
      <c r="CO264" s="4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8"/>
      <c r="DL264" s="8"/>
    </row>
    <row r="265" spans="1:116" ht="15.75" customHeight="1" x14ac:dyDescent="0.25">
      <c r="A265" s="1"/>
      <c r="B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5"/>
      <c r="CD265" s="4"/>
      <c r="CE265" s="4"/>
      <c r="CF265" s="4"/>
      <c r="CG265" s="4"/>
      <c r="CH265" s="5"/>
      <c r="CI265" s="4"/>
      <c r="CJ265" s="4"/>
      <c r="CK265" s="4"/>
      <c r="CL265" s="4"/>
      <c r="CM265" s="4"/>
      <c r="CN265" s="6"/>
      <c r="CO265" s="4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8"/>
      <c r="DL265" s="8"/>
    </row>
    <row r="266" spans="1:116" ht="15.75" customHeight="1" x14ac:dyDescent="0.25">
      <c r="A266" s="1"/>
      <c r="B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5"/>
      <c r="CD266" s="4"/>
      <c r="CE266" s="4"/>
      <c r="CF266" s="4"/>
      <c r="CG266" s="4"/>
      <c r="CH266" s="5"/>
      <c r="CI266" s="4"/>
      <c r="CJ266" s="4"/>
      <c r="CK266" s="4"/>
      <c r="CL266" s="4"/>
      <c r="CM266" s="4"/>
      <c r="CN266" s="6"/>
      <c r="CO266" s="4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8"/>
      <c r="DL266" s="8"/>
    </row>
    <row r="267" spans="1:116" ht="15.75" customHeight="1" x14ac:dyDescent="0.25">
      <c r="A267" s="1"/>
      <c r="B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5"/>
      <c r="CD267" s="4"/>
      <c r="CE267" s="4"/>
      <c r="CF267" s="4"/>
      <c r="CG267" s="4"/>
      <c r="CH267" s="5"/>
      <c r="CI267" s="4"/>
      <c r="CJ267" s="4"/>
      <c r="CK267" s="4"/>
      <c r="CL267" s="4"/>
      <c r="CM267" s="4"/>
      <c r="CN267" s="6"/>
      <c r="CO267" s="4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8"/>
      <c r="DL267" s="8"/>
    </row>
    <row r="268" spans="1:116" ht="15.75" customHeight="1" x14ac:dyDescent="0.25">
      <c r="A268" s="1"/>
      <c r="B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5"/>
      <c r="CD268" s="4"/>
      <c r="CE268" s="4"/>
      <c r="CF268" s="4"/>
      <c r="CG268" s="4"/>
      <c r="CH268" s="5"/>
      <c r="CI268" s="4"/>
      <c r="CJ268" s="4"/>
      <c r="CK268" s="4"/>
      <c r="CL268" s="4"/>
      <c r="CM268" s="4"/>
      <c r="CN268" s="6"/>
      <c r="CO268" s="4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8"/>
      <c r="DL268" s="8"/>
    </row>
    <row r="269" spans="1:116" ht="15.75" customHeight="1" x14ac:dyDescent="0.25">
      <c r="A269" s="1"/>
      <c r="B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5"/>
      <c r="CD269" s="4"/>
      <c r="CE269" s="4"/>
      <c r="CF269" s="4"/>
      <c r="CG269" s="4"/>
      <c r="CH269" s="5"/>
      <c r="CI269" s="4"/>
      <c r="CJ269" s="4"/>
      <c r="CK269" s="4"/>
      <c r="CL269" s="4"/>
      <c r="CM269" s="4"/>
      <c r="CN269" s="6"/>
      <c r="CO269" s="4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8"/>
      <c r="DL269" s="8"/>
    </row>
    <row r="270" spans="1:116" ht="15.75" customHeight="1" x14ac:dyDescent="0.25">
      <c r="A270" s="1"/>
      <c r="B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5"/>
      <c r="CD270" s="4"/>
      <c r="CE270" s="4"/>
      <c r="CF270" s="4"/>
      <c r="CG270" s="4"/>
      <c r="CH270" s="5"/>
      <c r="CI270" s="4"/>
      <c r="CJ270" s="4"/>
      <c r="CK270" s="4"/>
      <c r="CL270" s="4"/>
      <c r="CM270" s="4"/>
      <c r="CN270" s="6"/>
      <c r="CO270" s="4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8"/>
      <c r="DL270" s="8"/>
    </row>
  </sheetData>
  <mergeCells count="16">
    <mergeCell ref="CP6:DL6"/>
    <mergeCell ref="BX64:CO64"/>
    <mergeCell ref="F2:I2"/>
    <mergeCell ref="F3:M3"/>
    <mergeCell ref="Q3:AH3"/>
    <mergeCell ref="F4:M4"/>
    <mergeCell ref="Q4:AF4"/>
    <mergeCell ref="V6:AO6"/>
    <mergeCell ref="AP6:BD6"/>
    <mergeCell ref="BE6:BZ6"/>
    <mergeCell ref="CA6:CO6"/>
    <mergeCell ref="A6:B6"/>
    <mergeCell ref="E6:U6"/>
    <mergeCell ref="E64:AC64"/>
    <mergeCell ref="AD64:AZ64"/>
    <mergeCell ref="BA64:BW64"/>
  </mergeCells>
  <pageMargins left="0.7" right="0.7" top="1.1437499999999998" bottom="1.1437499999999998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1 1</cp:lastModifiedBy>
  <dcterms:created xsi:type="dcterms:W3CDTF">2021-09-20T17:47:09Z</dcterms:created>
  <dcterms:modified xsi:type="dcterms:W3CDTF">2025-01-29T15:55:33Z</dcterms:modified>
</cp:coreProperties>
</file>